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.xml" ContentType="application/vnd.openxmlformats-officedocument.drawing+xml"/>
  <Override PartName="/xl/worksheets/sheet12.xml" ContentType="application/vnd.openxmlformats-officedocument.spreadsheetml.worksheet+xml"/>
  <Override PartName="/xl/drawings/drawing2.xml" ContentType="application/vnd.openxmlformats-officedocument.drawing+xml"/>
  <Override PartName="/xl/worksheets/sheet1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060" windowWidth="11970" windowHeight="3120" tabRatio="714" activeTab="12"/>
  </bookViews>
  <sheets>
    <sheet name="30-37" sheetId="1" r:id="rId1"/>
    <sheet name="3811" sheetId="2" r:id="rId2"/>
    <sheet name="40-41" sheetId="3" r:id="rId3"/>
    <sheet name="42" sheetId="4" r:id="rId4"/>
    <sheet name="43" sheetId="5" r:id="rId5"/>
    <sheet name="44" sheetId="6" r:id="rId6"/>
    <sheet name="45-47" sheetId="7" r:id="rId7"/>
    <sheet name="4811" sheetId="8" r:id="rId8"/>
    <sheet name="50-59Ertrag" sheetId="9" r:id="rId9"/>
    <sheet name="50-59Aufwand" sheetId="10" r:id="rId10"/>
    <sheet name="11126" sheetId="11" r:id="rId11"/>
    <sheet name="11127" sheetId="12" r:id="rId12"/>
    <sheet name="54" sheetId="13" r:id="rId13"/>
  </sheets>
  <definedNames/>
  <calcPr fullCalcOnLoad="1"/>
</workbook>
</file>

<file path=xl/comments4.xml><?xml version="1.0" encoding="utf-8"?>
<comments xmlns="http://schemas.openxmlformats.org/spreadsheetml/2006/main">
  <authors>
    <author>Scharenberg</author>
  </authors>
  <commentList>
    <comment ref="AH6" authorId="0">
      <text>
        <r>
          <rPr>
            <b/>
            <sz val="8"/>
            <rFont val="Tahoma"/>
            <family val="2"/>
          </rPr>
          <t>Scharenberg:</t>
        </r>
        <r>
          <rPr>
            <sz val="8"/>
            <rFont val="Tahoma"/>
            <family val="2"/>
          </rPr>
          <t xml:space="preserve">
lt. Tel. Mitteilung Frau Tödter insgesamt etwa 5.000 € wegen Abbruch "Herth Peters"</t>
        </r>
      </text>
    </comment>
    <comment ref="AH10" authorId="0">
      <text>
        <r>
          <rPr>
            <b/>
            <sz val="8"/>
            <rFont val="Tahoma"/>
            <family val="2"/>
          </rPr>
          <t>Scharenberg:</t>
        </r>
        <r>
          <rPr>
            <sz val="8"/>
            <rFont val="Tahoma"/>
            <family val="2"/>
          </rPr>
          <t xml:space="preserve">
lt. Tel. Mitteilung Frau Tödter insgesamt etwa 5.000 € wegen Abbruch "Herth Peters"</t>
        </r>
      </text>
    </comment>
  </commentList>
</comments>
</file>

<file path=xl/comments5.xml><?xml version="1.0" encoding="utf-8"?>
<comments xmlns="http://schemas.openxmlformats.org/spreadsheetml/2006/main">
  <authors>
    <author>Scharenberg</author>
  </authors>
  <commentList>
    <comment ref="AH4" authorId="0">
      <text>
        <r>
          <rPr>
            <b/>
            <sz val="8"/>
            <rFont val="Tahoma"/>
            <family val="2"/>
          </rPr>
          <t>Scharenberg:</t>
        </r>
        <r>
          <rPr>
            <sz val="8"/>
            <rFont val="Tahoma"/>
            <family val="2"/>
          </rPr>
          <t xml:space="preserve">
Aufstockung auf Restbudget</t>
        </r>
      </text>
    </comment>
  </commentList>
</comments>
</file>

<file path=xl/sharedStrings.xml><?xml version="1.0" encoding="utf-8"?>
<sst xmlns="http://schemas.openxmlformats.org/spreadsheetml/2006/main" count="828" uniqueCount="127">
  <si>
    <t>Prognose Bericht 30.9.2012</t>
  </si>
  <si>
    <t>Ges.-Hhansatz</t>
  </si>
  <si>
    <t>Mai</t>
  </si>
  <si>
    <t>Januar</t>
  </si>
  <si>
    <t>Februar</t>
  </si>
  <si>
    <t>März</t>
  </si>
  <si>
    <t>April</t>
  </si>
  <si>
    <t>Juni</t>
  </si>
  <si>
    <t>Juli</t>
  </si>
  <si>
    <t>August</t>
  </si>
  <si>
    <t>September</t>
  </si>
  <si>
    <t>Oktober</t>
  </si>
  <si>
    <t>November</t>
  </si>
  <si>
    <t>Dezember</t>
  </si>
  <si>
    <t>Gesamt</t>
  </si>
  <si>
    <t>Ergebnis</t>
  </si>
  <si>
    <t>Personalnebenausgaben</t>
  </si>
  <si>
    <t>Aus- und Fortbildung</t>
  </si>
  <si>
    <t>Fachliteratur</t>
  </si>
  <si>
    <t>Fernmeldekosten</t>
  </si>
  <si>
    <t>Reisekosten</t>
  </si>
  <si>
    <t>Mitgliedsbeiträge</t>
  </si>
  <si>
    <t>Stand Ende:</t>
  </si>
  <si>
    <t>Kosten für Dienst-Kfz</t>
  </si>
  <si>
    <t xml:space="preserve">Bereingt.AO-Soll </t>
  </si>
  <si>
    <t>Ber.AO-Soll</t>
  </si>
  <si>
    <t>Plan</t>
  </si>
  <si>
    <t>Leistungsumfang:</t>
  </si>
  <si>
    <t>Erläuterung/Prognose:</t>
  </si>
  <si>
    <t>Produkt:</t>
  </si>
  <si>
    <t>Förderung der Frauen- und Mädchenarbeit</t>
  </si>
  <si>
    <t>Öffentlichkeitsarbeit</t>
  </si>
  <si>
    <t>Prognose</t>
  </si>
  <si>
    <t>Budget:</t>
  </si>
  <si>
    <t>Prognose:</t>
  </si>
  <si>
    <t>Dkr</t>
  </si>
  <si>
    <t>Bud</t>
  </si>
  <si>
    <t>SK</t>
  </si>
  <si>
    <t>Produkt</t>
  </si>
  <si>
    <t>Erst. von übrigen Bereichen</t>
  </si>
  <si>
    <t>Erst. FD 33</t>
  </si>
  <si>
    <t>Erst. von Gem.</t>
  </si>
  <si>
    <t>Erst. durch KHVS, KMS</t>
  </si>
  <si>
    <t>Erst. Liegenschaften</t>
  </si>
  <si>
    <t>Erst. Abfallwirtschaft</t>
  </si>
  <si>
    <t>Erstatt. v. kostenr. Einrichtu ngen</t>
  </si>
  <si>
    <t>Zuw. des Landes für Veranst. der Gleichstellungsstelle</t>
  </si>
  <si>
    <t>Zuweisungen für laufende Zwecke von Gemeinden/ GV</t>
  </si>
  <si>
    <t>Benutzungsgebühren und ähnliche Entgelte</t>
  </si>
  <si>
    <t>zweckgebundene Spenden von übrigen Bereichen</t>
  </si>
  <si>
    <t>ordentlich</t>
  </si>
  <si>
    <t>außerordentlich</t>
  </si>
  <si>
    <t>ILV-Erträge</t>
  </si>
  <si>
    <t>Konto</t>
  </si>
  <si>
    <t>Dienstaufwendungen für Arbeitnehmer</t>
  </si>
  <si>
    <t>Versorgungsbeiträge für Arbeitnehmer</t>
  </si>
  <si>
    <t>Sozialversicherungsbeiträge für Arbeitnehmer</t>
  </si>
  <si>
    <t>Anschaffung von Geräten und Ausrüstungsgegenständen</t>
  </si>
  <si>
    <t>Veranst. der Gleichstellungsbeauftragten</t>
  </si>
  <si>
    <t>Geschäftsaufw.</t>
  </si>
  <si>
    <t>Geschäftsaufwendungen Präventionsrat</t>
  </si>
  <si>
    <t>Künstlersozialabgabe u. ä.</t>
  </si>
  <si>
    <t>Abschreibungen auf Betriebs- und Geschäfts- ausstattung</t>
  </si>
  <si>
    <t>Auflösung von Sammelposten</t>
  </si>
  <si>
    <t>Sonstige Abschreibungen auf Forderungen</t>
  </si>
  <si>
    <t>Erstattungen an -EDV-</t>
  </si>
  <si>
    <t>Erst. Handwerker an IWB</t>
  </si>
  <si>
    <t>Personal</t>
  </si>
  <si>
    <t>Sachaufwand</t>
  </si>
  <si>
    <t>Transferaufwand</t>
  </si>
  <si>
    <t>sonstige</t>
  </si>
  <si>
    <t xml:space="preserve">außerordentlich </t>
  </si>
  <si>
    <t>ILV-Aufwand</t>
  </si>
  <si>
    <t>Skontoaufwand</t>
  </si>
  <si>
    <t>Erträge aus abgeschriebenen Forderungen</t>
  </si>
  <si>
    <t>Zuschreibungen aus der Werterhöhung von Vermögensgegenständen</t>
  </si>
  <si>
    <t>Außerplanmäßige Abschreibungen auf Sachvermögen</t>
  </si>
  <si>
    <t>Aufw. RBW - bewegl. VG (AK/HK über 1.000 €)</t>
  </si>
  <si>
    <t>Skontoertrag</t>
  </si>
  <si>
    <t>Sonstige Erträge</t>
  </si>
  <si>
    <t>Budget</t>
  </si>
  <si>
    <t>Gleichstellungsarbeit intern</t>
  </si>
  <si>
    <t>Verantwortlich: Frau Tödter</t>
  </si>
  <si>
    <t>Gleichstellungsarbeit extern</t>
  </si>
  <si>
    <t>Gleichstellungsbeauftragte</t>
  </si>
  <si>
    <t>ER</t>
  </si>
  <si>
    <t>Spenden</t>
  </si>
  <si>
    <t>SA</t>
  </si>
  <si>
    <t>AU</t>
  </si>
  <si>
    <t>Typ</t>
  </si>
  <si>
    <t>Prüfung Produktkonto</t>
  </si>
  <si>
    <t>Tap</t>
  </si>
  <si>
    <t>Stand Berichtsmonat</t>
  </si>
  <si>
    <t>Beratung von Mitarbeiterinnen</t>
  </si>
  <si>
    <t>Veranstaltungen für weibliche Führungskräfte/Mitarbeiterinnen</t>
  </si>
  <si>
    <t>Mitwirkung Personalentwicklung</t>
  </si>
  <si>
    <t>Mitwirkung bei Personalentscheidungen</t>
  </si>
  <si>
    <t>Leitung Gender-Team</t>
  </si>
  <si>
    <t>Fälle</t>
  </si>
  <si>
    <t>Teilnehmerinnen</t>
  </si>
  <si>
    <t>Fachtagungen/Veranstaltungen</t>
  </si>
  <si>
    <t>Mitwirkung in politischen Gremien</t>
  </si>
  <si>
    <t>Beratung von Bürgerinnen</t>
  </si>
  <si>
    <t>Externe Arbeitsgruppen</t>
  </si>
  <si>
    <t>Beratung und Vernetzung von Gleichstellungsbeauftragten</t>
  </si>
  <si>
    <t>Öffentlichkeitsarbeit/Broschüren</t>
  </si>
  <si>
    <t>Erträge</t>
  </si>
  <si>
    <t>Aufwendungen</t>
  </si>
  <si>
    <t>abgelaufene Monate</t>
  </si>
  <si>
    <t>folgende Monate</t>
  </si>
  <si>
    <t>kommende Buchungen linear</t>
  </si>
  <si>
    <t>kommende Buchungen manuell</t>
  </si>
  <si>
    <t xml:space="preserve"> abweichende Prognose FD</t>
  </si>
  <si>
    <t xml:space="preserve">Ber.AO-Soll </t>
  </si>
  <si>
    <t>Sonstige periodenfremde Aufwendungen</t>
  </si>
  <si>
    <t>Sonstige periodenfremde Erträge</t>
  </si>
  <si>
    <t>Abschreibungen, Zinsen</t>
  </si>
  <si>
    <t>Mitwirkung in Arbeitsgruppen/Gremien</t>
  </si>
  <si>
    <t>Erträge:</t>
  </si>
  <si>
    <t>Aufwendungen:</t>
  </si>
  <si>
    <t>Werte lt. Anlagebuchhaltung</t>
  </si>
  <si>
    <t>Prognose FD 13</t>
  </si>
  <si>
    <t>Zielkennzahlen</t>
  </si>
  <si>
    <t>Periode 13</t>
  </si>
  <si>
    <t>lt. AfA-Liste vom 12.03.2013</t>
  </si>
  <si>
    <t xml:space="preserve"> </t>
  </si>
  <si>
    <t>l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</si>
</sst>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0"/>
    <numFmt numFmtId="173" formatCode="#,##0;[Red]\-#,##0"/>
    <numFmt numFmtId="174" formatCode="#,##0_ ;[Red]\-#,##0\ "/>
    <numFmt numFmtId="175" formatCode="d/m/yyyy"/>
    <numFmt numFmtId="176" formatCode="#,##0.0"/>
    <numFmt numFmtId="177" formatCode="[Red][&lt;0]\-#,##0.00;#,##0.00"/>
    <numFmt numFmtId="178" formatCode="#,##0.00_ ;[Red]\-#,##0.00\ "/>
  </numFmts>
  <fonts count="6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9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b/>
      <sz val="9"/>
      <color indexed="48"/>
      <name val="Arial"/>
      <family val="2"/>
    </font>
    <font>
      <sz val="7"/>
      <name val="Arial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28"/>
      <color indexed="10"/>
      <name val="Wingdings"/>
      <family val="0"/>
    </font>
    <font>
      <b/>
      <sz val="28"/>
      <color indexed="13"/>
      <name val="Wingdings"/>
      <family val="0"/>
    </font>
    <font>
      <b/>
      <sz val="28"/>
      <color indexed="11"/>
      <name val="Wingdings"/>
      <family val="0"/>
    </font>
    <font>
      <i/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color indexed="47"/>
      <name val="Arial"/>
      <family val="2"/>
    </font>
    <font>
      <sz val="9.5"/>
      <color indexed="8"/>
      <name val="Arial"/>
      <family val="0"/>
    </font>
    <font>
      <sz val="8"/>
      <color indexed="8"/>
      <name val="Arial"/>
      <family val="0"/>
    </font>
    <font>
      <sz val="6.7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Arial"/>
      <family val="0"/>
    </font>
    <font>
      <b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6" borderId="2" applyNumberFormat="0" applyAlignment="0" applyProtection="0"/>
    <xf numFmtId="0" fontId="1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49" fillId="27" borderId="2" applyNumberFormat="0" applyAlignment="0" applyProtection="0"/>
    <xf numFmtId="0" fontId="50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2" fillId="28" borderId="0" applyNumberFormat="0" applyBorder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53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4" fillId="31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32" borderId="9" applyNumberFormat="0" applyAlignment="0" applyProtection="0"/>
  </cellStyleXfs>
  <cellXfs count="228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Border="1" applyAlignment="1">
      <alignment/>
    </xf>
    <xf numFmtId="4" fontId="0" fillId="0" borderId="0" xfId="0" applyNumberFormat="1" applyBorder="1" applyAlignment="1">
      <alignment/>
    </xf>
    <xf numFmtId="4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10" xfId="0" applyNumberFormat="1" applyBorder="1" applyAlignment="1">
      <alignment horizontal="left"/>
    </xf>
    <xf numFmtId="1" fontId="0" fillId="0" borderId="10" xfId="0" applyNumberFormat="1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0" xfId="0" applyFill="1" applyBorder="1" applyAlignment="1">
      <alignment/>
    </xf>
    <xf numFmtId="0" fontId="4" fillId="0" borderId="0" xfId="0" applyFont="1" applyAlignment="1">
      <alignment/>
    </xf>
    <xf numFmtId="0" fontId="9" fillId="0" borderId="0" xfId="0" applyFont="1" applyAlignment="1">
      <alignment/>
    </xf>
    <xf numFmtId="172" fontId="4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 quotePrefix="1">
      <alignment/>
    </xf>
    <xf numFmtId="173" fontId="5" fillId="0" borderId="0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0" xfId="0" applyFill="1" applyBorder="1" applyAlignment="1">
      <alignment/>
    </xf>
    <xf numFmtId="1" fontId="0" fillId="0" borderId="0" xfId="0" applyNumberFormat="1" applyBorder="1" applyAlignment="1">
      <alignment horizontal="centerContinuous"/>
    </xf>
    <xf numFmtId="49" fontId="0" fillId="0" borderId="0" xfId="0" applyNumberFormat="1" applyBorder="1" applyAlignment="1">
      <alignment horizontal="centerContinuous"/>
    </xf>
    <xf numFmtId="1" fontId="0" fillId="33" borderId="0" xfId="0" applyNumberFormat="1" applyFill="1" applyBorder="1" applyAlignment="1">
      <alignment/>
    </xf>
    <xf numFmtId="0" fontId="4" fillId="33" borderId="12" xfId="0" applyFont="1" applyFill="1" applyBorder="1" applyAlignment="1">
      <alignment horizontal="centerContinuous"/>
    </xf>
    <xf numFmtId="0" fontId="4" fillId="34" borderId="12" xfId="0" applyFont="1" applyFill="1" applyBorder="1" applyAlignment="1">
      <alignment horizontal="centerContinuous"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left"/>
    </xf>
    <xf numFmtId="0" fontId="0" fillId="0" borderId="0" xfId="0" applyFill="1" applyAlignment="1">
      <alignment/>
    </xf>
    <xf numFmtId="0" fontId="1" fillId="0" borderId="0" xfId="0" applyFont="1" applyAlignment="1">
      <alignment horizontal="left"/>
    </xf>
    <xf numFmtId="1" fontId="11" fillId="35" borderId="10" xfId="0" applyNumberFormat="1" applyFont="1" applyFill="1" applyBorder="1" applyAlignment="1">
      <alignment horizontal="centerContinuous"/>
    </xf>
    <xf numFmtId="4" fontId="4" fillId="34" borderId="10" xfId="0" applyNumberFormat="1" applyFont="1" applyFill="1" applyBorder="1" applyAlignment="1">
      <alignment horizontal="centerContinuous"/>
    </xf>
    <xf numFmtId="4" fontId="4" fillId="33" borderId="12" xfId="0" applyNumberFormat="1" applyFont="1" applyFill="1" applyBorder="1" applyAlignment="1">
      <alignment horizontal="centerContinuous"/>
    </xf>
    <xf numFmtId="4" fontId="0" fillId="36" borderId="0" xfId="0" applyNumberFormat="1" applyFill="1" applyBorder="1" applyAlignment="1">
      <alignment/>
    </xf>
    <xf numFmtId="4" fontId="4" fillId="34" borderId="12" xfId="0" applyNumberFormat="1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173" fontId="6" fillId="0" borderId="0" xfId="0" applyNumberFormat="1" applyFont="1" applyFill="1" applyBorder="1" applyAlignment="1">
      <alignment/>
    </xf>
    <xf numFmtId="0" fontId="14" fillId="0" borderId="0" xfId="0" applyFont="1" applyAlignment="1">
      <alignment/>
    </xf>
    <xf numFmtId="1" fontId="14" fillId="0" borderId="0" xfId="0" applyNumberFormat="1" applyFont="1" applyAlignment="1">
      <alignment/>
    </xf>
    <xf numFmtId="3" fontId="14" fillId="0" borderId="0" xfId="0" applyNumberFormat="1" applyFont="1" applyAlignment="1">
      <alignment/>
    </xf>
    <xf numFmtId="0" fontId="12" fillId="0" borderId="0" xfId="0" applyFont="1" applyBorder="1" applyAlignment="1">
      <alignment/>
    </xf>
    <xf numFmtId="49" fontId="8" fillId="0" borderId="10" xfId="0" applyNumberFormat="1" applyFont="1" applyBorder="1" applyAlignment="1">
      <alignment horizontal="left"/>
    </xf>
    <xf numFmtId="49" fontId="8" fillId="0" borderId="0" xfId="0" applyNumberFormat="1" applyFont="1" applyBorder="1" applyAlignment="1">
      <alignment horizontal="centerContinuous"/>
    </xf>
    <xf numFmtId="0" fontId="8" fillId="0" borderId="0" xfId="0" applyFont="1" applyAlignment="1">
      <alignment/>
    </xf>
    <xf numFmtId="175" fontId="6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 quotePrefix="1">
      <alignment horizontal="left"/>
    </xf>
    <xf numFmtId="4" fontId="0" fillId="0" borderId="0" xfId="0" applyNumberFormat="1" applyFill="1" applyBorder="1" applyAlignment="1">
      <alignment/>
    </xf>
    <xf numFmtId="173" fontId="0" fillId="0" borderId="0" xfId="0" applyNumberFormat="1" applyAlignment="1">
      <alignment/>
    </xf>
    <xf numFmtId="4" fontId="0" fillId="0" borderId="13" xfId="0" applyNumberFormat="1" applyFont="1" applyBorder="1" applyAlignment="1">
      <alignment/>
    </xf>
    <xf numFmtId="4" fontId="0" fillId="0" borderId="0" xfId="0" applyNumberFormat="1" applyFill="1" applyAlignment="1">
      <alignment/>
    </xf>
    <xf numFmtId="0" fontId="6" fillId="0" borderId="0" xfId="0" applyFont="1" applyAlignment="1" quotePrefix="1">
      <alignment horizontal="left"/>
    </xf>
    <xf numFmtId="4" fontId="6" fillId="0" borderId="0" xfId="0" applyNumberFormat="1" applyFont="1" applyAlignment="1">
      <alignment/>
    </xf>
    <xf numFmtId="4" fontId="0" fillId="0" borderId="0" xfId="0" applyNumberFormat="1" applyFont="1" applyBorder="1" applyAlignment="1">
      <alignment/>
    </xf>
    <xf numFmtId="3" fontId="9" fillId="0" borderId="0" xfId="0" applyNumberFormat="1" applyFont="1" applyAlignment="1">
      <alignment horizontal="centerContinuous"/>
    </xf>
    <xf numFmtId="3" fontId="6" fillId="0" borderId="14" xfId="0" applyNumberFormat="1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1" fontId="6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3" fontId="5" fillId="0" borderId="0" xfId="48" applyNumberFormat="1" applyFont="1" applyBorder="1" applyAlignment="1">
      <alignment horizontal="right"/>
    </xf>
    <xf numFmtId="0" fontId="7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4" fontId="0" fillId="37" borderId="15" xfId="0" applyNumberFormat="1" applyFill="1" applyBorder="1" applyAlignment="1">
      <alignment/>
    </xf>
    <xf numFmtId="4" fontId="0" fillId="37" borderId="15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 horizontal="center"/>
    </xf>
    <xf numFmtId="4" fontId="0" fillId="37" borderId="15" xfId="0" applyNumberFormat="1" applyFill="1" applyBorder="1" applyAlignment="1">
      <alignment horizontal="center"/>
    </xf>
    <xf numFmtId="4" fontId="0" fillId="37" borderId="15" xfId="0" applyNumberFormat="1" applyFont="1" applyFill="1" applyBorder="1" applyAlignment="1">
      <alignment/>
    </xf>
    <xf numFmtId="4" fontId="4" fillId="38" borderId="0" xfId="0" applyNumberFormat="1" applyFont="1" applyFill="1" applyAlignment="1">
      <alignment horizontal="left"/>
    </xf>
    <xf numFmtId="3" fontId="4" fillId="0" borderId="0" xfId="0" applyNumberFormat="1" applyFont="1" applyFill="1" applyAlignment="1">
      <alignment horizontal="centerContinuous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>
      <alignment/>
    </xf>
    <xf numFmtId="0" fontId="8" fillId="0" borderId="12" xfId="0" applyFont="1" applyFill="1" applyBorder="1" applyAlignment="1">
      <alignment/>
    </xf>
    <xf numFmtId="0" fontId="0" fillId="0" borderId="10" xfId="0" applyFill="1" applyBorder="1" applyAlignment="1">
      <alignment/>
    </xf>
    <xf numFmtId="173" fontId="6" fillId="0" borderId="10" xfId="0" applyNumberFormat="1" applyFont="1" applyFill="1" applyBorder="1" applyAlignment="1">
      <alignment/>
    </xf>
    <xf numFmtId="0" fontId="0" fillId="0" borderId="10" xfId="0" applyBorder="1" applyAlignment="1">
      <alignment/>
    </xf>
    <xf numFmtId="1" fontId="0" fillId="0" borderId="10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Border="1" applyAlignment="1">
      <alignment/>
    </xf>
    <xf numFmtId="4" fontId="6" fillId="0" borderId="13" xfId="0" applyNumberFormat="1" applyFont="1" applyBorder="1" applyAlignment="1">
      <alignment/>
    </xf>
    <xf numFmtId="4" fontId="6" fillId="0" borderId="0" xfId="0" applyNumberFormat="1" applyFont="1" applyAlignment="1">
      <alignment/>
    </xf>
    <xf numFmtId="0" fontId="0" fillId="35" borderId="17" xfId="0" applyFill="1" applyBorder="1" applyAlignment="1">
      <alignment horizontal="center"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0" fillId="0" borderId="18" xfId="0" applyFont="1" applyFill="1" applyBorder="1" applyAlignment="1">
      <alignment/>
    </xf>
    <xf numFmtId="173" fontId="1" fillId="0" borderId="0" xfId="0" applyNumberFormat="1" applyFont="1" applyFill="1" applyBorder="1" applyAlignment="1">
      <alignment horizontal="center"/>
    </xf>
    <xf numFmtId="3" fontId="6" fillId="0" borderId="19" xfId="0" applyNumberFormat="1" applyFont="1" applyFill="1" applyBorder="1" applyAlignment="1">
      <alignment/>
    </xf>
    <xf numFmtId="3" fontId="0" fillId="0" borderId="0" xfId="0" applyNumberFormat="1" applyFill="1" applyAlignment="1">
      <alignment/>
    </xf>
    <xf numFmtId="3" fontId="0" fillId="0" borderId="0" xfId="0" applyNumberFormat="1" applyFont="1" applyFill="1" applyBorder="1" applyAlignment="1">
      <alignment/>
    </xf>
    <xf numFmtId="172" fontId="6" fillId="0" borderId="0" xfId="0" applyNumberFormat="1" applyFont="1" applyAlignment="1">
      <alignment/>
    </xf>
    <xf numFmtId="0" fontId="0" fillId="35" borderId="0" xfId="0" applyFont="1" applyFill="1" applyAlignment="1" quotePrefix="1">
      <alignment horizontal="left"/>
    </xf>
    <xf numFmtId="0" fontId="6" fillId="39" borderId="0" xfId="0" applyFont="1" applyFill="1" applyAlignment="1" quotePrefix="1">
      <alignment horizontal="left"/>
    </xf>
    <xf numFmtId="3" fontId="0" fillId="37" borderId="15" xfId="0" applyNumberFormat="1" applyFill="1" applyBorder="1" applyAlignment="1">
      <alignment/>
    </xf>
    <xf numFmtId="3" fontId="6" fillId="0" borderId="15" xfId="0" applyNumberFormat="1" applyFont="1" applyFill="1" applyBorder="1" applyAlignment="1">
      <alignment/>
    </xf>
    <xf numFmtId="3" fontId="6" fillId="0" borderId="20" xfId="0" applyNumberFormat="1" applyFont="1" applyFill="1" applyBorder="1" applyAlignment="1">
      <alignment/>
    </xf>
    <xf numFmtId="3" fontId="6" fillId="0" borderId="21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0" fillId="0" borderId="19" xfId="0" applyFill="1" applyBorder="1" applyAlignment="1">
      <alignment/>
    </xf>
    <xf numFmtId="3" fontId="6" fillId="0" borderId="23" xfId="0" applyNumberFormat="1" applyFont="1" applyFill="1" applyBorder="1" applyAlignment="1">
      <alignment/>
    </xf>
    <xf numFmtId="3" fontId="6" fillId="0" borderId="24" xfId="0" applyNumberFormat="1" applyFont="1" applyFill="1" applyBorder="1" applyAlignment="1">
      <alignment/>
    </xf>
    <xf numFmtId="3" fontId="5" fillId="0" borderId="22" xfId="0" applyNumberFormat="1" applyFont="1" applyFill="1" applyBorder="1" applyAlignment="1">
      <alignment/>
    </xf>
    <xf numFmtId="3" fontId="5" fillId="0" borderId="19" xfId="0" applyNumberFormat="1" applyFont="1" applyFill="1" applyBorder="1" applyAlignment="1">
      <alignment/>
    </xf>
    <xf numFmtId="3" fontId="6" fillId="0" borderId="22" xfId="0" applyNumberFormat="1" applyFont="1" applyFill="1" applyBorder="1" applyAlignment="1">
      <alignment/>
    </xf>
    <xf numFmtId="0" fontId="7" fillId="0" borderId="25" xfId="0" applyFont="1" applyFill="1" applyBorder="1" applyAlignment="1">
      <alignment horizontal="centerContinuous"/>
    </xf>
    <xf numFmtId="3" fontId="6" fillId="0" borderId="17" xfId="0" applyNumberFormat="1" applyFont="1" applyBorder="1" applyAlignment="1">
      <alignment horizontal="center"/>
    </xf>
    <xf numFmtId="3" fontId="6" fillId="0" borderId="26" xfId="0" applyNumberFormat="1" applyFont="1" applyBorder="1" applyAlignment="1">
      <alignment horizontal="center"/>
    </xf>
    <xf numFmtId="3" fontId="6" fillId="0" borderId="27" xfId="0" applyNumberFormat="1" applyFont="1" applyBorder="1" applyAlignment="1">
      <alignment horizontal="center"/>
    </xf>
    <xf numFmtId="3" fontId="6" fillId="0" borderId="28" xfId="0" applyNumberFormat="1" applyFont="1" applyBorder="1" applyAlignment="1">
      <alignment horizontal="center"/>
    </xf>
    <xf numFmtId="3" fontId="6" fillId="0" borderId="29" xfId="0" applyNumberFormat="1" applyFont="1" applyBorder="1" applyAlignment="1">
      <alignment horizontal="center"/>
    </xf>
    <xf numFmtId="0" fontId="0" fillId="35" borderId="29" xfId="0" applyFill="1" applyBorder="1" applyAlignment="1">
      <alignment horizontal="center"/>
    </xf>
    <xf numFmtId="3" fontId="5" fillId="40" borderId="30" xfId="0" applyNumberFormat="1" applyFont="1" applyFill="1" applyBorder="1" applyAlignment="1">
      <alignment/>
    </xf>
    <xf numFmtId="3" fontId="5" fillId="40" borderId="31" xfId="0" applyNumberFormat="1" applyFont="1" applyFill="1" applyBorder="1" applyAlignment="1">
      <alignment/>
    </xf>
    <xf numFmtId="3" fontId="5" fillId="40" borderId="32" xfId="0" applyNumberFormat="1" applyFont="1" applyFill="1" applyBorder="1" applyAlignment="1">
      <alignment/>
    </xf>
    <xf numFmtId="3" fontId="6" fillId="0" borderId="33" xfId="0" applyNumberFormat="1" applyFont="1" applyBorder="1" applyAlignment="1">
      <alignment horizontal="center"/>
    </xf>
    <xf numFmtId="3" fontId="6" fillId="0" borderId="34" xfId="0" applyNumberFormat="1" applyFont="1" applyBorder="1" applyAlignment="1">
      <alignment horizontal="center"/>
    </xf>
    <xf numFmtId="3" fontId="5" fillId="40" borderId="35" xfId="0" applyNumberFormat="1" applyFont="1" applyFill="1" applyBorder="1" applyAlignment="1">
      <alignment/>
    </xf>
    <xf numFmtId="173" fontId="1" fillId="0" borderId="17" xfId="0" applyNumberFormat="1" applyFont="1" applyFill="1" applyBorder="1" applyAlignment="1">
      <alignment horizontal="center"/>
    </xf>
    <xf numFmtId="0" fontId="0" fillId="40" borderId="32" xfId="0" applyFill="1" applyBorder="1" applyAlignment="1">
      <alignment/>
    </xf>
    <xf numFmtId="0" fontId="0" fillId="0" borderId="0" xfId="0" applyFont="1" applyFill="1" applyAlignment="1">
      <alignment/>
    </xf>
    <xf numFmtId="3" fontId="6" fillId="0" borderId="0" xfId="0" applyNumberFormat="1" applyFont="1" applyFill="1" applyBorder="1" applyAlignment="1">
      <alignment horizontal="center"/>
    </xf>
    <xf numFmtId="0" fontId="20" fillId="41" borderId="32" xfId="0" applyFont="1" applyFill="1" applyBorder="1" applyAlignment="1">
      <alignment horizontal="right"/>
    </xf>
    <xf numFmtId="3" fontId="20" fillId="41" borderId="32" xfId="0" applyNumberFormat="1" applyFont="1" applyFill="1" applyBorder="1" applyAlignment="1">
      <alignment/>
    </xf>
    <xf numFmtId="3" fontId="20" fillId="41" borderId="35" xfId="0" applyNumberFormat="1" applyFont="1" applyFill="1" applyBorder="1" applyAlignment="1">
      <alignment/>
    </xf>
    <xf numFmtId="3" fontId="20" fillId="41" borderId="30" xfId="0" applyNumberFormat="1" applyFont="1" applyFill="1" applyBorder="1" applyAlignment="1">
      <alignment/>
    </xf>
    <xf numFmtId="3" fontId="20" fillId="41" borderId="31" xfId="0" applyNumberFormat="1" applyFont="1" applyFill="1" applyBorder="1" applyAlignment="1">
      <alignment/>
    </xf>
    <xf numFmtId="0" fontId="6" fillId="0" borderId="0" xfId="0" applyFont="1" applyAlignment="1">
      <alignment horizontal="left"/>
    </xf>
    <xf numFmtId="4" fontId="0" fillId="0" borderId="36" xfId="0" applyNumberFormat="1" applyFont="1" applyBorder="1" applyAlignment="1">
      <alignment/>
    </xf>
    <xf numFmtId="0" fontId="4" fillId="34" borderId="10" xfId="0" applyFont="1" applyFill="1" applyBorder="1" applyAlignment="1">
      <alignment horizontal="centerContinuous"/>
    </xf>
    <xf numFmtId="4" fontId="6" fillId="0" borderId="36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 horizontal="left"/>
    </xf>
    <xf numFmtId="0" fontId="0" fillId="36" borderId="32" xfId="0" applyFill="1" applyBorder="1" applyAlignment="1">
      <alignment/>
    </xf>
    <xf numFmtId="3" fontId="5" fillId="36" borderId="32" xfId="0" applyNumberFormat="1" applyFont="1" applyFill="1" applyBorder="1" applyAlignment="1">
      <alignment/>
    </xf>
    <xf numFmtId="3" fontId="5" fillId="36" borderId="35" xfId="0" applyNumberFormat="1" applyFont="1" applyFill="1" applyBorder="1" applyAlignment="1">
      <alignment/>
    </xf>
    <xf numFmtId="3" fontId="5" fillId="36" borderId="30" xfId="0" applyNumberFormat="1" applyFont="1" applyFill="1" applyBorder="1" applyAlignment="1">
      <alignment/>
    </xf>
    <xf numFmtId="3" fontId="5" fillId="36" borderId="31" xfId="0" applyNumberFormat="1" applyFont="1" applyFill="1" applyBorder="1" applyAlignment="1">
      <alignment/>
    </xf>
    <xf numFmtId="0" fontId="20" fillId="38" borderId="32" xfId="0" applyFont="1" applyFill="1" applyBorder="1" applyAlignment="1">
      <alignment horizontal="right"/>
    </xf>
    <xf numFmtId="3" fontId="20" fillId="38" borderId="32" xfId="0" applyNumberFormat="1" applyFont="1" applyFill="1" applyBorder="1" applyAlignment="1">
      <alignment/>
    </xf>
    <xf numFmtId="3" fontId="20" fillId="41" borderId="37" xfId="0" applyNumberFormat="1" applyFont="1" applyFill="1" applyBorder="1" applyAlignment="1">
      <alignment/>
    </xf>
    <xf numFmtId="0" fontId="0" fillId="0" borderId="0" xfId="0" applyFill="1" applyBorder="1" applyAlignment="1">
      <alignment horizontal="center" wrapText="1"/>
    </xf>
    <xf numFmtId="0" fontId="6" fillId="41" borderId="0" xfId="0" applyFont="1" applyFill="1" applyAlignment="1">
      <alignment horizontal="left"/>
    </xf>
    <xf numFmtId="3" fontId="20" fillId="38" borderId="35" xfId="0" applyNumberFormat="1" applyFont="1" applyFill="1" applyBorder="1" applyAlignment="1">
      <alignment/>
    </xf>
    <xf numFmtId="3" fontId="20" fillId="38" borderId="30" xfId="0" applyNumberFormat="1" applyFont="1" applyFill="1" applyBorder="1" applyAlignment="1">
      <alignment/>
    </xf>
    <xf numFmtId="3" fontId="20" fillId="38" borderId="31" xfId="0" applyNumberFormat="1" applyFont="1" applyFill="1" applyBorder="1" applyAlignment="1">
      <alignment/>
    </xf>
    <xf numFmtId="0" fontId="6" fillId="0" borderId="0" xfId="0" applyFont="1" applyFill="1" applyAlignment="1">
      <alignment horizontal="left"/>
    </xf>
    <xf numFmtId="172" fontId="4" fillId="0" borderId="0" xfId="0" applyNumberFormat="1" applyFont="1" applyFill="1" applyBorder="1" applyAlignment="1">
      <alignment horizontal="left"/>
    </xf>
    <xf numFmtId="4" fontId="4" fillId="38" borderId="0" xfId="0" applyNumberFormat="1" applyFont="1" applyFill="1" applyAlignment="1">
      <alignment horizontal="right"/>
    </xf>
    <xf numFmtId="0" fontId="4" fillId="0" borderId="0" xfId="0" applyFont="1" applyAlignment="1">
      <alignment horizontal="left"/>
    </xf>
    <xf numFmtId="4" fontId="0" fillId="0" borderId="0" xfId="0" applyNumberFormat="1" applyFill="1" applyBorder="1" applyAlignment="1">
      <alignment horizontal="center" wrapText="1"/>
    </xf>
    <xf numFmtId="4" fontId="4" fillId="0" borderId="0" xfId="0" applyNumberFormat="1" applyFont="1" applyFill="1" applyBorder="1" applyAlignment="1">
      <alignment horizontal="left"/>
    </xf>
    <xf numFmtId="4" fontId="0" fillId="0" borderId="0" xfId="0" applyNumberFormat="1" applyFill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0" fontId="4" fillId="0" borderId="0" xfId="0" applyFont="1" applyFill="1" applyBorder="1" applyAlignment="1">
      <alignment horizontal="left"/>
    </xf>
    <xf numFmtId="4" fontId="6" fillId="0" borderId="0" xfId="0" applyNumberFormat="1" applyFont="1" applyFill="1" applyBorder="1" applyAlignment="1">
      <alignment/>
    </xf>
    <xf numFmtId="3" fontId="20" fillId="0" borderId="20" xfId="0" applyNumberFormat="1" applyFont="1" applyFill="1" applyBorder="1" applyAlignment="1">
      <alignment/>
    </xf>
    <xf numFmtId="3" fontId="20" fillId="38" borderId="22" xfId="0" applyNumberFormat="1" applyFont="1" applyFill="1" applyBorder="1" applyAlignment="1">
      <alignment/>
    </xf>
    <xf numFmtId="3" fontId="20" fillId="41" borderId="22" xfId="0" applyNumberFormat="1" applyFont="1" applyFill="1" applyBorder="1" applyAlignment="1">
      <alignment/>
    </xf>
    <xf numFmtId="3" fontId="20" fillId="0" borderId="35" xfId="0" applyNumberFormat="1" applyFont="1" applyFill="1" applyBorder="1" applyAlignment="1">
      <alignment/>
    </xf>
    <xf numFmtId="3" fontId="1" fillId="0" borderId="17" xfId="0" applyNumberFormat="1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0" borderId="35" xfId="0" applyBorder="1" applyAlignment="1">
      <alignment/>
    </xf>
    <xf numFmtId="0" fontId="0" fillId="0" borderId="0" xfId="0" applyFill="1" applyBorder="1" applyAlignment="1">
      <alignment horizontal="right"/>
    </xf>
    <xf numFmtId="0" fontId="0" fillId="0" borderId="30" xfId="0" applyBorder="1" applyAlignment="1">
      <alignment horizontal="center"/>
    </xf>
    <xf numFmtId="0" fontId="0" fillId="33" borderId="0" xfId="0" applyFill="1" applyBorder="1" applyAlignment="1">
      <alignment/>
    </xf>
    <xf numFmtId="4" fontId="0" fillId="34" borderId="17" xfId="0" applyNumberFormat="1" applyFill="1" applyBorder="1" applyAlignment="1">
      <alignment horizontal="center" wrapText="1"/>
    </xf>
    <xf numFmtId="4" fontId="0" fillId="33" borderId="17" xfId="0" applyNumberFormat="1" applyFill="1" applyBorder="1" applyAlignment="1">
      <alignment horizontal="center" wrapText="1"/>
    </xf>
    <xf numFmtId="0" fontId="0" fillId="0" borderId="0" xfId="0" applyNumberFormat="1" applyFont="1" applyAlignment="1" quotePrefix="1">
      <alignment horizontal="left"/>
    </xf>
    <xf numFmtId="0" fontId="0" fillId="35" borderId="0" xfId="0" applyNumberFormat="1" applyFont="1" applyFill="1" applyAlignment="1" quotePrefix="1">
      <alignment horizontal="left"/>
    </xf>
    <xf numFmtId="0" fontId="6" fillId="0" borderId="0" xfId="0" applyNumberFormat="1" applyFont="1" applyAlignment="1" quotePrefix="1">
      <alignment horizontal="left"/>
    </xf>
    <xf numFmtId="0" fontId="6" fillId="39" borderId="0" xfId="0" applyNumberFormat="1" applyFont="1" applyFill="1" applyAlignment="1" quotePrefix="1">
      <alignment horizontal="left"/>
    </xf>
    <xf numFmtId="0" fontId="12" fillId="0" borderId="0" xfId="0" applyFont="1" applyBorder="1" applyAlignment="1">
      <alignment horizontal="center"/>
    </xf>
    <xf numFmtId="4" fontId="12" fillId="0" borderId="0" xfId="0" applyNumberFormat="1" applyFont="1" applyAlignment="1">
      <alignment/>
    </xf>
    <xf numFmtId="4" fontId="0" fillId="0" borderId="0" xfId="0" applyNumberFormat="1" applyBorder="1" applyAlignment="1">
      <alignment horizontal="right"/>
    </xf>
    <xf numFmtId="4" fontId="0" fillId="0" borderId="0" xfId="0" applyNumberFormat="1" applyFont="1" applyAlignment="1" quotePrefix="1">
      <alignment horizontal="right"/>
    </xf>
    <xf numFmtId="4" fontId="6" fillId="0" borderId="0" xfId="0" applyNumberFormat="1" applyFont="1" applyAlignment="1" quotePrefix="1">
      <alignment horizontal="right"/>
    </xf>
    <xf numFmtId="4" fontId="8" fillId="0" borderId="0" xfId="0" applyNumberFormat="1" applyFont="1" applyAlignment="1">
      <alignment horizontal="right"/>
    </xf>
    <xf numFmtId="4" fontId="0" fillId="41" borderId="10" xfId="0" applyNumberFormat="1" applyFill="1" applyBorder="1" applyAlignment="1">
      <alignment horizontal="center"/>
    </xf>
    <xf numFmtId="4" fontId="0" fillId="41" borderId="0" xfId="0" applyNumberFormat="1" applyFont="1" applyFill="1" applyAlignment="1" quotePrefix="1">
      <alignment horizontal="right"/>
    </xf>
    <xf numFmtId="4" fontId="8" fillId="41" borderId="10" xfId="0" applyNumberFormat="1" applyFont="1" applyFill="1" applyBorder="1" applyAlignment="1">
      <alignment horizontal="center"/>
    </xf>
    <xf numFmtId="4" fontId="6" fillId="41" borderId="0" xfId="0" applyNumberFormat="1" applyFont="1" applyFill="1" applyAlignment="1" quotePrefix="1">
      <alignment horizontal="right"/>
    </xf>
    <xf numFmtId="4" fontId="6" fillId="41" borderId="0" xfId="0" applyNumberFormat="1" applyFont="1" applyFill="1" applyAlignment="1">
      <alignment horizontal="right"/>
    </xf>
    <xf numFmtId="0" fontId="4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Fill="1" applyBorder="1" applyAlignment="1">
      <alignment horizontal="center" wrapText="1"/>
    </xf>
    <xf numFmtId="0" fontId="23" fillId="0" borderId="0" xfId="0" applyFont="1" applyFill="1" applyBorder="1" applyAlignment="1">
      <alignment horizontal="right"/>
    </xf>
    <xf numFmtId="0" fontId="23" fillId="0" borderId="0" xfId="0" applyFont="1" applyAlignment="1">
      <alignment/>
    </xf>
    <xf numFmtId="0" fontId="23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14" fontId="12" fillId="0" borderId="0" xfId="0" applyNumberFormat="1" applyFont="1" applyFill="1" applyBorder="1" applyAlignment="1">
      <alignment/>
    </xf>
    <xf numFmtId="4" fontId="0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0" fillId="36" borderId="20" xfId="0" applyFill="1" applyBorder="1" applyAlignment="1">
      <alignment horizontal="center" wrapText="1"/>
    </xf>
    <xf numFmtId="0" fontId="4" fillId="36" borderId="20" xfId="0" applyFont="1" applyFill="1" applyBorder="1" applyAlignment="1">
      <alignment horizontal="left"/>
    </xf>
    <xf numFmtId="4" fontId="4" fillId="36" borderId="38" xfId="0" applyNumberFormat="1" applyFont="1" applyFill="1" applyBorder="1" applyAlignment="1">
      <alignment horizontal="left"/>
    </xf>
    <xf numFmtId="4" fontId="0" fillId="42" borderId="17" xfId="0" applyNumberFormat="1" applyFill="1" applyBorder="1" applyAlignment="1">
      <alignment horizontal="center" wrapText="1"/>
    </xf>
    <xf numFmtId="0" fontId="1" fillId="42" borderId="17" xfId="0" applyFont="1" applyFill="1" applyBorder="1" applyAlignment="1">
      <alignment horizontal="centerContinuous"/>
    </xf>
    <xf numFmtId="0" fontId="6" fillId="43" borderId="0" xfId="0" applyNumberFormat="1" applyFont="1" applyFill="1" applyAlignment="1" quotePrefix="1">
      <alignment horizontal="left"/>
    </xf>
    <xf numFmtId="0" fontId="6" fillId="43" borderId="0" xfId="0" applyFont="1" applyFill="1" applyAlignment="1">
      <alignment/>
    </xf>
    <xf numFmtId="4" fontId="6" fillId="44" borderId="0" xfId="0" applyNumberFormat="1" applyFont="1" applyFill="1" applyBorder="1" applyAlignment="1">
      <alignment/>
    </xf>
    <xf numFmtId="0" fontId="7" fillId="0" borderId="10" xfId="0" applyFont="1" applyBorder="1" applyAlignment="1">
      <alignment horizontal="center" vertical="top"/>
    </xf>
    <xf numFmtId="0" fontId="4" fillId="0" borderId="25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173" fontId="1" fillId="0" borderId="25" xfId="0" applyNumberFormat="1" applyFont="1" applyFill="1" applyBorder="1" applyAlignment="1">
      <alignment horizontal="center"/>
    </xf>
    <xf numFmtId="173" fontId="1" fillId="0" borderId="38" xfId="0" applyNumberFormat="1" applyFont="1" applyFill="1" applyBorder="1" applyAlignment="1">
      <alignment horizontal="center"/>
    </xf>
    <xf numFmtId="173" fontId="1" fillId="0" borderId="29" xfId="0" applyNumberFormat="1" applyFont="1" applyFill="1" applyBorder="1" applyAlignment="1">
      <alignment horizontal="center"/>
    </xf>
    <xf numFmtId="173" fontId="1" fillId="0" borderId="39" xfId="0" applyNumberFormat="1" applyFont="1" applyFill="1" applyBorder="1" applyAlignment="1">
      <alignment horizontal="center"/>
    </xf>
    <xf numFmtId="173" fontId="1" fillId="0" borderId="40" xfId="0" applyNumberFormat="1" applyFont="1" applyFill="1" applyBorder="1" applyAlignment="1">
      <alignment horizontal="center"/>
    </xf>
    <xf numFmtId="173" fontId="1" fillId="0" borderId="41" xfId="0" applyNumberFormat="1" applyFont="1" applyFill="1" applyBorder="1" applyAlignment="1">
      <alignment horizontal="center"/>
    </xf>
    <xf numFmtId="0" fontId="17" fillId="0" borderId="42" xfId="0" applyFont="1" applyFill="1" applyBorder="1" applyAlignment="1">
      <alignment horizontal="center" vertical="center"/>
    </xf>
    <xf numFmtId="0" fontId="17" fillId="0" borderId="43" xfId="0" applyFont="1" applyFill="1" applyBorder="1" applyAlignment="1">
      <alignment horizontal="center" vertical="center"/>
    </xf>
    <xf numFmtId="0" fontId="18" fillId="0" borderId="42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center" vertical="center" wrapText="1"/>
    </xf>
    <xf numFmtId="0" fontId="19" fillId="0" borderId="42" xfId="0" applyFont="1" applyFill="1" applyBorder="1" applyAlignment="1">
      <alignment horizontal="center" vertical="center"/>
    </xf>
    <xf numFmtId="0" fontId="19" fillId="0" borderId="43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8"/>
          <c:w val="0.9125"/>
          <c:h val="0.81275"/>
        </c:manualLayout>
      </c:layout>
      <c:lineChart>
        <c:grouping val="standard"/>
        <c:varyColors val="0"/>
        <c:ser>
          <c:idx val="1"/>
          <c:order val="0"/>
          <c:tx>
            <c:strRef>
              <c:f>'11126'!$A$30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'11126'!$B$30:$M$30</c:f>
              <c:numCache/>
            </c:numRef>
          </c:val>
          <c:smooth val="0"/>
        </c:ser>
        <c:ser>
          <c:idx val="3"/>
          <c:order val="1"/>
          <c:tx>
            <c:strRef>
              <c:f>'11126'!$A$31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'11126'!$B$31:$M$31</c:f>
              <c:numCache/>
            </c:numRef>
          </c:val>
          <c:smooth val="0"/>
        </c:ser>
        <c:ser>
          <c:idx val="0"/>
          <c:order val="2"/>
          <c:tx>
            <c:strRef>
              <c:f>'11126'!$A$32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'11126'!$B$32:$M$32</c:f>
              <c:numCache/>
            </c:numRef>
          </c:val>
          <c:smooth val="0"/>
        </c:ser>
        <c:marker val="1"/>
        <c:axId val="32819525"/>
        <c:axId val="26940270"/>
      </c:lineChart>
      <c:catAx>
        <c:axId val="328195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6940270"/>
        <c:crosses val="autoZero"/>
        <c:auto val="0"/>
        <c:lblOffset val="100"/>
        <c:tickLblSkip val="1"/>
        <c:noMultiLvlLbl val="0"/>
      </c:catAx>
      <c:valAx>
        <c:axId val="2694027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281952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90525"/>
          <c:w val="0.898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375"/>
          <c:w val="0.91775"/>
          <c:h val="0.7955"/>
        </c:manualLayout>
      </c:layout>
      <c:lineChart>
        <c:grouping val="standard"/>
        <c:varyColors val="0"/>
        <c:ser>
          <c:idx val="1"/>
          <c:order val="0"/>
          <c:tx>
            <c:strRef>
              <c:f>'11126'!$A$26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'11126'!$B$26:$M$26</c:f>
              <c:numCache/>
            </c:numRef>
          </c:val>
          <c:smooth val="0"/>
        </c:ser>
        <c:ser>
          <c:idx val="3"/>
          <c:order val="1"/>
          <c:tx>
            <c:strRef>
              <c:f>'11126'!$A$27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'11126'!$B$27:$M$27</c:f>
              <c:numCache/>
            </c:numRef>
          </c:val>
          <c:smooth val="0"/>
        </c:ser>
        <c:ser>
          <c:idx val="0"/>
          <c:order val="2"/>
          <c:tx>
            <c:strRef>
              <c:f>'11126'!$A$28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'11126'!$B$28:$M$28</c:f>
              <c:numCache/>
            </c:numRef>
          </c:val>
          <c:smooth val="0"/>
        </c:ser>
        <c:marker val="1"/>
        <c:axId val="41135839"/>
        <c:axId val="34678232"/>
      </c:lineChart>
      <c:catAx>
        <c:axId val="411358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678232"/>
        <c:crosses val="autoZero"/>
        <c:auto val="0"/>
        <c:lblOffset val="100"/>
        <c:tickLblSkip val="1"/>
        <c:noMultiLvlLbl val="0"/>
      </c:catAx>
      <c:valAx>
        <c:axId val="34678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11358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425"/>
          <c:y val="0.905"/>
          <c:w val="0.82075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8"/>
          <c:w val="0.9125"/>
          <c:h val="0.81275"/>
        </c:manualLayout>
      </c:layout>
      <c:lineChart>
        <c:grouping val="standard"/>
        <c:varyColors val="0"/>
        <c:ser>
          <c:idx val="1"/>
          <c:order val="0"/>
          <c:tx>
            <c:strRef>
              <c:f>'11127'!$A$30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'11127'!$B$30:$M$30</c:f>
              <c:numCache/>
            </c:numRef>
          </c:val>
          <c:smooth val="0"/>
        </c:ser>
        <c:ser>
          <c:idx val="3"/>
          <c:order val="1"/>
          <c:tx>
            <c:strRef>
              <c:f>'11127'!$A$31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'11127'!$B$31:$M$31</c:f>
              <c:numCache/>
            </c:numRef>
          </c:val>
          <c:smooth val="0"/>
        </c:ser>
        <c:ser>
          <c:idx val="0"/>
          <c:order val="2"/>
          <c:tx>
            <c:strRef>
              <c:f>'11127'!$A$32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'11127'!$B$32:$M$32</c:f>
              <c:numCache/>
            </c:numRef>
          </c:val>
          <c:smooth val="0"/>
        </c:ser>
        <c:marker val="1"/>
        <c:axId val="43668633"/>
        <c:axId val="57473378"/>
      </c:lineChart>
      <c:catAx>
        <c:axId val="4366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473378"/>
        <c:crosses val="autoZero"/>
        <c:auto val="0"/>
        <c:lblOffset val="100"/>
        <c:tickLblSkip val="1"/>
        <c:noMultiLvlLbl val="0"/>
      </c:catAx>
      <c:valAx>
        <c:axId val="574733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36686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29"/>
          <c:y val="0.90525"/>
          <c:w val="0.898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375"/>
          <c:w val="0.91775"/>
          <c:h val="0.7955"/>
        </c:manualLayout>
      </c:layout>
      <c:lineChart>
        <c:grouping val="standard"/>
        <c:varyColors val="0"/>
        <c:ser>
          <c:idx val="1"/>
          <c:order val="0"/>
          <c:tx>
            <c:strRef>
              <c:f>'11127'!$A$26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'11127'!$B$26:$M$26</c:f>
              <c:numCache/>
            </c:numRef>
          </c:val>
          <c:smooth val="0"/>
        </c:ser>
        <c:ser>
          <c:idx val="3"/>
          <c:order val="1"/>
          <c:tx>
            <c:strRef>
              <c:f>'11127'!$A$27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'11127'!$B$27:$M$27</c:f>
              <c:numCache/>
            </c:numRef>
          </c:val>
          <c:smooth val="0"/>
        </c:ser>
        <c:ser>
          <c:idx val="0"/>
          <c:order val="2"/>
          <c:tx>
            <c:strRef>
              <c:f>'11127'!$A$28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'11127'!$B$28:$M$28</c:f>
              <c:numCache/>
            </c:numRef>
          </c:val>
          <c:smooth val="0"/>
        </c:ser>
        <c:marker val="1"/>
        <c:axId val="47498355"/>
        <c:axId val="24832012"/>
      </c:lineChart>
      <c:catAx>
        <c:axId val="474983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4832012"/>
        <c:crosses val="autoZero"/>
        <c:auto val="0"/>
        <c:lblOffset val="100"/>
        <c:tickLblSkip val="1"/>
        <c:noMultiLvlLbl val="0"/>
      </c:catAx>
      <c:valAx>
        <c:axId val="248320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4983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75"/>
          <c:y val="0.905"/>
          <c:w val="0.82075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Aufwendungen</a:t>
            </a:r>
          </a:p>
        </c:rich>
      </c:tx>
      <c:layout>
        <c:manualLayout>
          <c:xMode val="factor"/>
          <c:yMode val="factor"/>
          <c:x val="0.004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8"/>
          <c:y val="0.098"/>
          <c:w val="0.9125"/>
          <c:h val="0.81275"/>
        </c:manualLayout>
      </c:layout>
      <c:lineChart>
        <c:grouping val="standard"/>
        <c:varyColors val="0"/>
        <c:ser>
          <c:idx val="1"/>
          <c:order val="0"/>
          <c:tx>
            <c:strRef>
              <c:f>'54'!$A$30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'54'!$B$30:$M$30</c:f>
              <c:numCache/>
            </c:numRef>
          </c:val>
          <c:smooth val="0"/>
        </c:ser>
        <c:ser>
          <c:idx val="3"/>
          <c:order val="1"/>
          <c:tx>
            <c:strRef>
              <c:f>'54'!$A$31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'54'!$B$31:$M$31</c:f>
              <c:numCache/>
            </c:numRef>
          </c:val>
          <c:smooth val="0"/>
        </c:ser>
        <c:ser>
          <c:idx val="0"/>
          <c:order val="2"/>
          <c:tx>
            <c:strRef>
              <c:f>'54'!$A$32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'54'!$B$32:$M$32</c:f>
              <c:numCache/>
            </c:numRef>
          </c:val>
          <c:smooth val="0"/>
        </c:ser>
        <c:marker val="1"/>
        <c:axId val="22161517"/>
        <c:axId val="65235926"/>
      </c:lineChart>
      <c:catAx>
        <c:axId val="221615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5235926"/>
        <c:crosses val="autoZero"/>
        <c:auto val="0"/>
        <c:lblOffset val="100"/>
        <c:tickLblSkip val="1"/>
        <c:noMultiLvlLbl val="0"/>
      </c:catAx>
      <c:valAx>
        <c:axId val="65235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216151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315"/>
          <c:y val="0.90525"/>
          <c:w val="0.89825"/>
          <c:h val="0.091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Entwicklung Erträge</a:t>
            </a:r>
          </a:p>
        </c:rich>
      </c:tx>
      <c:layout>
        <c:manualLayout>
          <c:xMode val="factor"/>
          <c:yMode val="factor"/>
          <c:x val="0.002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11375"/>
          <c:w val="0.91775"/>
          <c:h val="0.7955"/>
        </c:manualLayout>
      </c:layout>
      <c:lineChart>
        <c:grouping val="standard"/>
        <c:varyColors val="0"/>
        <c:ser>
          <c:idx val="1"/>
          <c:order val="0"/>
          <c:tx>
            <c:strRef>
              <c:f>'54'!$A$26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Ref>
              <c:f>'54'!$B$26:$M$26</c:f>
              <c:numCache/>
            </c:numRef>
          </c:val>
          <c:smooth val="0"/>
        </c:ser>
        <c:ser>
          <c:idx val="3"/>
          <c:order val="1"/>
          <c:tx>
            <c:strRef>
              <c:f>'54'!$A$27</c:f>
              <c:strCache>
                <c:ptCount val="1"/>
                <c:pt idx="0">
                  <c:v>2011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'54'!$B$27:$M$27</c:f>
              <c:numCache/>
            </c:numRef>
          </c:val>
          <c:smooth val="0"/>
        </c:ser>
        <c:ser>
          <c:idx val="0"/>
          <c:order val="2"/>
          <c:tx>
            <c:strRef>
              <c:f>'54'!$A$28</c:f>
              <c:strCache>
                <c:ptCount val="1"/>
                <c:pt idx="0">
                  <c:v>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'54'!$B$28:$M$28</c:f>
              <c:numCache/>
            </c:numRef>
          </c:val>
          <c:smooth val="0"/>
        </c:ser>
        <c:marker val="1"/>
        <c:axId val="50252423"/>
        <c:axId val="49618624"/>
      </c:lineChart>
      <c:catAx>
        <c:axId val="5025242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9618624"/>
        <c:crosses val="autoZero"/>
        <c:auto val="0"/>
        <c:lblOffset val="100"/>
        <c:tickLblSkip val="1"/>
        <c:noMultiLvlLbl val="0"/>
      </c:catAx>
      <c:valAx>
        <c:axId val="496186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25242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62"/>
          <c:y val="0.905"/>
          <c:w val="0.82075"/>
          <c:h val="0.0912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7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23</xdr:row>
      <xdr:rowOff>152400</xdr:rowOff>
    </xdr:from>
    <xdr:to>
      <xdr:col>13</xdr:col>
      <xdr:colOff>19050</xdr:colOff>
      <xdr:row>39</xdr:row>
      <xdr:rowOff>9525</xdr:rowOff>
    </xdr:to>
    <xdr:graphicFrame>
      <xdr:nvGraphicFramePr>
        <xdr:cNvPr id="1" name="Diagramm 1"/>
        <xdr:cNvGraphicFramePr/>
      </xdr:nvGraphicFramePr>
      <xdr:xfrm>
        <a:off x="4410075" y="4048125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55</xdr:row>
      <xdr:rowOff>200025</xdr:rowOff>
    </xdr:from>
    <xdr:to>
      <xdr:col>16</xdr:col>
      <xdr:colOff>0</xdr:colOff>
      <xdr:row>59</xdr:row>
      <xdr:rowOff>0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9572625"/>
          <a:ext cx="10277475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6</xdr:col>
      <xdr:colOff>257175</xdr:colOff>
      <xdr:row>39</xdr:row>
      <xdr:rowOff>9525</xdr:rowOff>
    </xdr:to>
    <xdr:graphicFrame>
      <xdr:nvGraphicFramePr>
        <xdr:cNvPr id="3" name="Diagramm 3"/>
        <xdr:cNvGraphicFramePr/>
      </xdr:nvGraphicFramePr>
      <xdr:xfrm>
        <a:off x="9525" y="4057650"/>
        <a:ext cx="43910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601075" y="4219575"/>
          <a:ext cx="1381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Prognose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05925" y="587692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23</xdr:row>
      <xdr:rowOff>152400</xdr:rowOff>
    </xdr:from>
    <xdr:to>
      <xdr:col>13</xdr:col>
      <xdr:colOff>19050</xdr:colOff>
      <xdr:row>39</xdr:row>
      <xdr:rowOff>9525</xdr:rowOff>
    </xdr:to>
    <xdr:graphicFrame>
      <xdr:nvGraphicFramePr>
        <xdr:cNvPr id="1" name="Diagramm 1"/>
        <xdr:cNvGraphicFramePr/>
      </xdr:nvGraphicFramePr>
      <xdr:xfrm>
        <a:off x="4410075" y="4048125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54</xdr:row>
      <xdr:rowOff>200025</xdr:rowOff>
    </xdr:from>
    <xdr:to>
      <xdr:col>16</xdr:col>
      <xdr:colOff>0</xdr:colOff>
      <xdr:row>57</xdr:row>
      <xdr:rowOff>123825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9410700"/>
          <a:ext cx="1027747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6</xdr:col>
      <xdr:colOff>257175</xdr:colOff>
      <xdr:row>39</xdr:row>
      <xdr:rowOff>9525</xdr:rowOff>
    </xdr:to>
    <xdr:graphicFrame>
      <xdr:nvGraphicFramePr>
        <xdr:cNvPr id="3" name="Diagramm 3"/>
        <xdr:cNvGraphicFramePr/>
      </xdr:nvGraphicFramePr>
      <xdr:xfrm>
        <a:off x="9525" y="4057650"/>
        <a:ext cx="43910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601075" y="4219575"/>
          <a:ext cx="1381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Prognose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05925" y="587692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266700</xdr:colOff>
      <xdr:row>23</xdr:row>
      <xdr:rowOff>152400</xdr:rowOff>
    </xdr:from>
    <xdr:to>
      <xdr:col>13</xdr:col>
      <xdr:colOff>19050</xdr:colOff>
      <xdr:row>39</xdr:row>
      <xdr:rowOff>9525</xdr:rowOff>
    </xdr:to>
    <xdr:graphicFrame>
      <xdr:nvGraphicFramePr>
        <xdr:cNvPr id="1" name="Diagramm 1"/>
        <xdr:cNvGraphicFramePr/>
      </xdr:nvGraphicFramePr>
      <xdr:xfrm>
        <a:off x="4410075" y="4048125"/>
        <a:ext cx="4019550" cy="2600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44</xdr:row>
      <xdr:rowOff>200025</xdr:rowOff>
    </xdr:from>
    <xdr:to>
      <xdr:col>16</xdr:col>
      <xdr:colOff>0</xdr:colOff>
      <xdr:row>48</xdr:row>
      <xdr:rowOff>66675</xdr:rowOff>
    </xdr:to>
    <xdr:sp fLocksText="0">
      <xdr:nvSpPr>
        <xdr:cNvPr id="2" name="Text 2"/>
        <xdr:cNvSpPr txBox="1">
          <a:spLocks noChangeArrowheads="1"/>
        </xdr:cNvSpPr>
      </xdr:nvSpPr>
      <xdr:spPr>
        <a:xfrm>
          <a:off x="0" y="7172325"/>
          <a:ext cx="102774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9525</xdr:colOff>
      <xdr:row>24</xdr:row>
      <xdr:rowOff>0</xdr:rowOff>
    </xdr:from>
    <xdr:to>
      <xdr:col>6</xdr:col>
      <xdr:colOff>257175</xdr:colOff>
      <xdr:row>39</xdr:row>
      <xdr:rowOff>9525</xdr:rowOff>
    </xdr:to>
    <xdr:graphicFrame>
      <xdr:nvGraphicFramePr>
        <xdr:cNvPr id="3" name="Diagramm 3"/>
        <xdr:cNvGraphicFramePr/>
      </xdr:nvGraphicFramePr>
      <xdr:xfrm>
        <a:off x="9525" y="4057650"/>
        <a:ext cx="4391025" cy="25908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13</xdr:col>
      <xdr:colOff>190500</xdr:colOff>
      <xdr:row>25</xdr:row>
      <xdr:rowOff>0</xdr:rowOff>
    </xdr:from>
    <xdr:to>
      <xdr:col>15</xdr:col>
      <xdr:colOff>352425</xdr:colOff>
      <xdr:row>27</xdr:row>
      <xdr:rowOff>133350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8601075" y="4219575"/>
          <a:ext cx="1381125" cy="4572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Prognose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Produktbudget:</a:t>
          </a:r>
        </a:p>
      </xdr:txBody>
    </xdr:sp>
    <xdr:clientData/>
  </xdr:twoCellAnchor>
  <xdr:twoCellAnchor>
    <xdr:from>
      <xdr:col>14</xdr:col>
      <xdr:colOff>285750</xdr:colOff>
      <xdr:row>35</xdr:row>
      <xdr:rowOff>0</xdr:rowOff>
    </xdr:from>
    <xdr:to>
      <xdr:col>14</xdr:col>
      <xdr:colOff>285750</xdr:colOff>
      <xdr:row>38</xdr:row>
      <xdr:rowOff>114300</xdr:rowOff>
    </xdr:to>
    <xdr:sp>
      <xdr:nvSpPr>
        <xdr:cNvPr id="5" name="Line 5"/>
        <xdr:cNvSpPr>
          <a:spLocks/>
        </xdr:cNvSpPr>
      </xdr:nvSpPr>
      <xdr:spPr>
        <a:xfrm>
          <a:off x="9305925" y="5876925"/>
          <a:ext cx="0" cy="6858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3"/>
  <sheetViews>
    <sheetView zoomScalePageLayoutView="0" workbookViewId="0" topLeftCell="A1">
      <pane xSplit="17" ySplit="2" topLeftCell="AA3" activePane="bottomRight" state="frozen"/>
      <selection pane="topLeft" activeCell="AE3" sqref="AE3:AE38"/>
      <selection pane="topRight" activeCell="AE3" sqref="AE3:AE38"/>
      <selection pane="bottomLeft" activeCell="AE3" sqref="AE3:AE38"/>
      <selection pane="bottomRight" activeCell="AC23" sqref="AC23"/>
    </sheetView>
  </sheetViews>
  <sheetFormatPr defaultColWidth="11.421875" defaultRowHeight="12.75"/>
  <cols>
    <col min="1" max="1" width="5.140625" style="5" bestFit="1" customWidth="1"/>
    <col min="2" max="3" width="4.140625" style="5" customWidth="1"/>
    <col min="4" max="4" width="9.00390625" style="5" bestFit="1" customWidth="1"/>
    <col min="5" max="5" width="8.00390625" style="5" bestFit="1" customWidth="1"/>
    <col min="6" max="6" width="6.421875" style="1" customWidth="1"/>
    <col min="7" max="8" width="3.7109375" style="6" customWidth="1"/>
    <col min="9" max="9" width="9.00390625" style="6" bestFit="1" customWidth="1"/>
    <col min="10" max="10" width="8.00390625" style="6" bestFit="1" customWidth="1"/>
    <col min="11" max="14" width="4.421875" style="6" customWidth="1"/>
    <col min="15" max="15" width="15.8515625" style="6" customWidth="1"/>
    <col min="16" max="16" width="14.8515625" style="184" customWidth="1"/>
    <col min="17" max="17" width="13.7109375" style="6" bestFit="1" customWidth="1"/>
    <col min="18" max="18" width="12.7109375" style="6" customWidth="1"/>
    <col min="19" max="19" width="12.00390625" style="6" customWidth="1"/>
    <col min="20" max="30" width="11.421875" style="1" customWidth="1"/>
    <col min="31" max="31" width="14.57421875" style="1" customWidth="1"/>
    <col min="32" max="32" width="6.00390625" style="22" customWidth="1"/>
    <col min="33" max="16384" width="11.421875" style="13" customWidth="1"/>
  </cols>
  <sheetData>
    <row r="1" spans="1:38" s="70" customFormat="1" ht="51.75" thickBot="1">
      <c r="A1" s="9" t="s">
        <v>35</v>
      </c>
      <c r="B1" s="10" t="s">
        <v>36</v>
      </c>
      <c r="C1" s="10" t="s">
        <v>89</v>
      </c>
      <c r="D1" s="11" t="s">
        <v>38</v>
      </c>
      <c r="E1" s="11" t="s">
        <v>37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29"/>
      <c r="P1" s="188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44"/>
      <c r="AG1" s="144" t="s">
        <v>110</v>
      </c>
      <c r="AH1" s="144" t="s">
        <v>111</v>
      </c>
      <c r="AI1" s="153" t="s">
        <v>112</v>
      </c>
      <c r="AJ1" s="144" t="s">
        <v>121</v>
      </c>
      <c r="AL1" s="144" t="s">
        <v>0</v>
      </c>
    </row>
    <row r="2" spans="1:32" s="70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24"/>
      <c r="P2" s="193">
        <v>2011</v>
      </c>
      <c r="Q2" s="193">
        <v>2012</v>
      </c>
      <c r="R2" s="132" t="s">
        <v>3</v>
      </c>
      <c r="S2" s="26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26" t="s">
        <v>11</v>
      </c>
      <c r="AB2" s="27" t="s">
        <v>12</v>
      </c>
      <c r="AC2" s="26" t="s">
        <v>13</v>
      </c>
      <c r="AD2" s="208" t="s">
        <v>123</v>
      </c>
      <c r="AE2" s="205" t="s">
        <v>14</v>
      </c>
      <c r="AF2" s="159"/>
    </row>
    <row r="3" spans="1:38" s="70" customFormat="1" ht="12.75">
      <c r="A3" s="178">
        <v>540</v>
      </c>
      <c r="B3" s="178">
        <v>54</v>
      </c>
      <c r="C3" s="50"/>
      <c r="D3" s="178">
        <v>11126000</v>
      </c>
      <c r="E3" s="178">
        <v>3141110</v>
      </c>
      <c r="F3" s="179">
        <v>540</v>
      </c>
      <c r="G3" s="179">
        <v>54</v>
      </c>
      <c r="H3" s="95" t="s">
        <v>85</v>
      </c>
      <c r="I3" s="179">
        <v>11126000</v>
      </c>
      <c r="J3" s="179">
        <v>3141110</v>
      </c>
      <c r="K3" s="25">
        <f aca="true" t="shared" si="0" ref="K3:K14">IF(A3=F3,0,"Fehler")</f>
        <v>0</v>
      </c>
      <c r="L3" s="25">
        <f aca="true" t="shared" si="1" ref="L3:L14">IF(B3=G3,0,"Fehler")</f>
        <v>0</v>
      </c>
      <c r="M3" s="25">
        <f aca="true" t="shared" si="2" ref="M3:M14">IF(D3=I3,0,"Fehler")</f>
        <v>0</v>
      </c>
      <c r="N3" s="25">
        <f aca="true" t="shared" si="3" ref="N3:N14">IF(E3=J3,0,"Fehler")</f>
        <v>0</v>
      </c>
      <c r="O3" s="50" t="s">
        <v>46</v>
      </c>
      <c r="P3" s="189">
        <v>0</v>
      </c>
      <c r="Q3" s="49">
        <v>0</v>
      </c>
      <c r="R3" s="131">
        <v>0</v>
      </c>
      <c r="S3" s="131">
        <v>0</v>
      </c>
      <c r="T3" s="131">
        <v>0</v>
      </c>
      <c r="U3" s="131">
        <v>0</v>
      </c>
      <c r="V3" s="131">
        <v>0</v>
      </c>
      <c r="W3" s="131">
        <v>0</v>
      </c>
      <c r="X3" s="131">
        <v>0</v>
      </c>
      <c r="Y3" s="131">
        <v>0</v>
      </c>
      <c r="Z3" s="131">
        <v>0</v>
      </c>
      <c r="AA3" s="131">
        <v>0</v>
      </c>
      <c r="AB3" s="131">
        <v>0</v>
      </c>
      <c r="AC3" s="131">
        <v>0</v>
      </c>
      <c r="AD3" s="202">
        <v>0</v>
      </c>
      <c r="AE3" s="35">
        <f aca="true" t="shared" si="4" ref="AE3:AE14">SUM(R3:AD3)</f>
        <v>0</v>
      </c>
      <c r="AF3" s="155"/>
      <c r="AG3" s="131">
        <f>AE3/AG$17*AG$18</f>
        <v>0</v>
      </c>
      <c r="AH3" s="131"/>
      <c r="AJ3" s="131">
        <f aca="true" t="shared" si="5" ref="AJ3:AJ14">IF(AI3&gt;0,AI3,AE3+AG3+AH3)</f>
        <v>0</v>
      </c>
      <c r="AL3" s="131">
        <v>0</v>
      </c>
    </row>
    <row r="4" spans="1:38" s="70" customFormat="1" ht="12.75">
      <c r="A4" s="178">
        <v>540</v>
      </c>
      <c r="B4" s="178">
        <v>54</v>
      </c>
      <c r="C4" s="50"/>
      <c r="D4" s="178">
        <v>11126000</v>
      </c>
      <c r="E4" s="178">
        <v>3142000</v>
      </c>
      <c r="F4" s="179">
        <v>540</v>
      </c>
      <c r="G4" s="179">
        <v>54</v>
      </c>
      <c r="H4" s="95" t="s">
        <v>85</v>
      </c>
      <c r="I4" s="179">
        <v>11126000</v>
      </c>
      <c r="J4" s="179">
        <v>3142000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0" t="s">
        <v>47</v>
      </c>
      <c r="P4" s="189">
        <v>0</v>
      </c>
      <c r="Q4" s="49">
        <v>0</v>
      </c>
      <c r="R4" s="131">
        <v>0</v>
      </c>
      <c r="S4" s="131">
        <v>0</v>
      </c>
      <c r="T4" s="131">
        <v>0</v>
      </c>
      <c r="U4" s="131">
        <v>0</v>
      </c>
      <c r="V4" s="131">
        <v>0</v>
      </c>
      <c r="W4" s="131">
        <v>0</v>
      </c>
      <c r="X4" s="131">
        <v>0</v>
      </c>
      <c r="Y4" s="131">
        <v>0</v>
      </c>
      <c r="Z4" s="131">
        <v>0</v>
      </c>
      <c r="AA4" s="131">
        <v>0</v>
      </c>
      <c r="AB4" s="131">
        <v>0</v>
      </c>
      <c r="AC4" s="131">
        <v>0</v>
      </c>
      <c r="AD4" s="202">
        <v>0</v>
      </c>
      <c r="AE4" s="35">
        <f t="shared" si="4"/>
        <v>0</v>
      </c>
      <c r="AF4" s="155"/>
      <c r="AG4" s="131">
        <f>AE4/AG$17*AG$18</f>
        <v>0</v>
      </c>
      <c r="AH4" s="131"/>
      <c r="AJ4" s="131">
        <f t="shared" si="5"/>
        <v>0</v>
      </c>
      <c r="AL4" s="131">
        <v>0</v>
      </c>
    </row>
    <row r="5" spans="1:38" s="70" customFormat="1" ht="12.75">
      <c r="A5" s="178">
        <v>540</v>
      </c>
      <c r="B5" s="178">
        <v>54</v>
      </c>
      <c r="C5" s="50"/>
      <c r="D5" s="178">
        <v>11126000</v>
      </c>
      <c r="E5" s="178">
        <v>3321000</v>
      </c>
      <c r="F5" s="179">
        <v>540</v>
      </c>
      <c r="G5" s="179">
        <v>54</v>
      </c>
      <c r="H5" s="95" t="s">
        <v>85</v>
      </c>
      <c r="I5" s="179">
        <v>11126000</v>
      </c>
      <c r="J5" s="179">
        <v>3321000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0" t="s">
        <v>48</v>
      </c>
      <c r="P5" s="189">
        <v>0</v>
      </c>
      <c r="Q5" s="49">
        <v>0</v>
      </c>
      <c r="R5" s="131">
        <v>0</v>
      </c>
      <c r="S5" s="131">
        <v>0</v>
      </c>
      <c r="T5" s="131">
        <v>0</v>
      </c>
      <c r="U5" s="131">
        <v>0</v>
      </c>
      <c r="V5" s="131">
        <v>0</v>
      </c>
      <c r="W5" s="131">
        <v>0</v>
      </c>
      <c r="X5" s="131">
        <v>0</v>
      </c>
      <c r="Y5" s="131">
        <v>0</v>
      </c>
      <c r="Z5" s="131">
        <v>0</v>
      </c>
      <c r="AA5" s="131">
        <v>0</v>
      </c>
      <c r="AB5" s="131">
        <v>0</v>
      </c>
      <c r="AC5" s="131">
        <v>0</v>
      </c>
      <c r="AD5" s="202">
        <v>0</v>
      </c>
      <c r="AE5" s="35">
        <f t="shared" si="4"/>
        <v>0</v>
      </c>
      <c r="AF5" s="155"/>
      <c r="AG5" s="131">
        <f>AE5/AG$17*AG$18</f>
        <v>0</v>
      </c>
      <c r="AH5" s="131"/>
      <c r="AJ5" s="131">
        <f t="shared" si="5"/>
        <v>0</v>
      </c>
      <c r="AL5" s="131">
        <v>0</v>
      </c>
    </row>
    <row r="6" spans="1:38" s="70" customFormat="1" ht="12.75">
      <c r="A6" s="178">
        <v>540</v>
      </c>
      <c r="B6" s="178">
        <v>54</v>
      </c>
      <c r="C6" s="50"/>
      <c r="D6" s="178">
        <v>11126000</v>
      </c>
      <c r="E6" s="178">
        <v>3482110</v>
      </c>
      <c r="F6" s="179">
        <v>540</v>
      </c>
      <c r="G6" s="179">
        <v>54</v>
      </c>
      <c r="H6" s="95" t="s">
        <v>85</v>
      </c>
      <c r="I6" s="179">
        <v>11126000</v>
      </c>
      <c r="J6" s="179">
        <v>3482110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0" t="s">
        <v>41</v>
      </c>
      <c r="P6" s="189">
        <v>0</v>
      </c>
      <c r="Q6" s="49">
        <v>0</v>
      </c>
      <c r="R6" s="131">
        <v>0</v>
      </c>
      <c r="S6" s="131">
        <v>0</v>
      </c>
      <c r="T6" s="131">
        <v>0</v>
      </c>
      <c r="U6" s="131">
        <v>0</v>
      </c>
      <c r="V6" s="131">
        <v>0</v>
      </c>
      <c r="W6" s="131">
        <v>0</v>
      </c>
      <c r="X6" s="131">
        <v>0</v>
      </c>
      <c r="Y6" s="131">
        <v>0</v>
      </c>
      <c r="Z6" s="131">
        <v>0</v>
      </c>
      <c r="AA6" s="131">
        <v>0</v>
      </c>
      <c r="AB6" s="131">
        <v>0</v>
      </c>
      <c r="AC6" s="131">
        <v>0</v>
      </c>
      <c r="AD6" s="202">
        <v>0</v>
      </c>
      <c r="AE6" s="35">
        <f t="shared" si="4"/>
        <v>0</v>
      </c>
      <c r="AF6" s="155"/>
      <c r="AG6" s="131">
        <f>AE6/AG$17*AG$18</f>
        <v>0</v>
      </c>
      <c r="AH6" s="131"/>
      <c r="AJ6" s="131">
        <f t="shared" si="5"/>
        <v>0</v>
      </c>
      <c r="AL6" s="131">
        <v>0</v>
      </c>
    </row>
    <row r="7" spans="1:38" s="70" customFormat="1" ht="12.75">
      <c r="A7" s="178">
        <v>540</v>
      </c>
      <c r="B7" s="178">
        <v>54</v>
      </c>
      <c r="C7" s="50"/>
      <c r="D7" s="178">
        <v>11126000</v>
      </c>
      <c r="E7" s="178">
        <v>3485100</v>
      </c>
      <c r="F7" s="179">
        <v>540</v>
      </c>
      <c r="G7" s="179">
        <v>54</v>
      </c>
      <c r="H7" s="95" t="s">
        <v>85</v>
      </c>
      <c r="I7" s="179">
        <v>11126000</v>
      </c>
      <c r="J7" s="179">
        <v>3485100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0" t="s">
        <v>44</v>
      </c>
      <c r="P7" s="189">
        <v>4290</v>
      </c>
      <c r="Q7" s="49">
        <v>7400</v>
      </c>
      <c r="R7" s="131">
        <v>0</v>
      </c>
      <c r="S7" s="131">
        <v>0</v>
      </c>
      <c r="T7" s="131">
        <v>0</v>
      </c>
      <c r="U7" s="131">
        <v>0</v>
      </c>
      <c r="V7" s="131">
        <v>0</v>
      </c>
      <c r="W7" s="131">
        <v>0</v>
      </c>
      <c r="X7" s="131">
        <v>0</v>
      </c>
      <c r="Y7" s="131">
        <v>0</v>
      </c>
      <c r="Z7" s="131">
        <v>0</v>
      </c>
      <c r="AA7" s="131">
        <v>0</v>
      </c>
      <c r="AB7" s="131">
        <v>0</v>
      </c>
      <c r="AC7" s="131">
        <v>4266</v>
      </c>
      <c r="AD7" s="202">
        <v>0</v>
      </c>
      <c r="AE7" s="35">
        <f t="shared" si="4"/>
        <v>4266</v>
      </c>
      <c r="AF7" s="155"/>
      <c r="AG7" s="131">
        <v>0</v>
      </c>
      <c r="AH7" s="131">
        <v>0</v>
      </c>
      <c r="AJ7" s="131">
        <f t="shared" si="5"/>
        <v>4266</v>
      </c>
      <c r="AL7" s="131">
        <v>4300</v>
      </c>
    </row>
    <row r="8" spans="1:38" s="70" customFormat="1" ht="12.75">
      <c r="A8" s="178">
        <v>540</v>
      </c>
      <c r="B8" s="178">
        <v>54</v>
      </c>
      <c r="C8" s="50"/>
      <c r="D8" s="178">
        <v>11126000</v>
      </c>
      <c r="E8" s="178">
        <v>3488190</v>
      </c>
      <c r="F8" s="179">
        <v>540</v>
      </c>
      <c r="G8" s="179">
        <v>54</v>
      </c>
      <c r="H8" s="95" t="s">
        <v>85</v>
      </c>
      <c r="I8" s="179">
        <v>11126000</v>
      </c>
      <c r="J8" s="179">
        <v>3488190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0" t="s">
        <v>39</v>
      </c>
      <c r="P8" s="189">
        <v>0</v>
      </c>
      <c r="Q8" s="49">
        <v>0</v>
      </c>
      <c r="R8" s="131">
        <v>0</v>
      </c>
      <c r="S8" s="131">
        <v>0</v>
      </c>
      <c r="T8" s="131">
        <v>0</v>
      </c>
      <c r="U8" s="131">
        <v>0</v>
      </c>
      <c r="V8" s="131">
        <v>0</v>
      </c>
      <c r="W8" s="131">
        <v>0</v>
      </c>
      <c r="X8" s="131">
        <v>0</v>
      </c>
      <c r="Y8" s="131">
        <v>0</v>
      </c>
      <c r="Z8" s="131">
        <v>0</v>
      </c>
      <c r="AA8" s="131">
        <v>0</v>
      </c>
      <c r="AB8" s="131">
        <v>0</v>
      </c>
      <c r="AC8" s="131">
        <v>0</v>
      </c>
      <c r="AD8" s="202">
        <v>0</v>
      </c>
      <c r="AE8" s="35">
        <f t="shared" si="4"/>
        <v>0</v>
      </c>
      <c r="AF8" s="155"/>
      <c r="AG8" s="131">
        <f>AE8/AG$17*AG$18</f>
        <v>0</v>
      </c>
      <c r="AH8" s="131"/>
      <c r="AJ8" s="131">
        <f t="shared" si="5"/>
        <v>0</v>
      </c>
      <c r="AL8" s="131">
        <v>0</v>
      </c>
    </row>
    <row r="9" spans="1:38" s="70" customFormat="1" ht="12.75">
      <c r="A9" s="178">
        <v>540</v>
      </c>
      <c r="B9" s="178">
        <v>54</v>
      </c>
      <c r="C9" s="50"/>
      <c r="D9" s="178">
        <v>11127000</v>
      </c>
      <c r="E9" s="178">
        <v>3141110</v>
      </c>
      <c r="F9" s="179">
        <v>540</v>
      </c>
      <c r="G9" s="179">
        <v>54</v>
      </c>
      <c r="H9" s="95" t="s">
        <v>85</v>
      </c>
      <c r="I9" s="179">
        <v>11127000</v>
      </c>
      <c r="J9" s="179">
        <v>3141110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0" t="s">
        <v>46</v>
      </c>
      <c r="P9" s="189">
        <v>1281.56</v>
      </c>
      <c r="Q9" s="49">
        <v>0</v>
      </c>
      <c r="R9" s="131">
        <v>0</v>
      </c>
      <c r="S9" s="131">
        <v>0</v>
      </c>
      <c r="T9" s="131">
        <v>0</v>
      </c>
      <c r="U9" s="131">
        <v>0</v>
      </c>
      <c r="V9" s="131">
        <v>0</v>
      </c>
      <c r="W9" s="131">
        <v>0</v>
      </c>
      <c r="X9" s="131">
        <v>0</v>
      </c>
      <c r="Y9" s="131">
        <v>0</v>
      </c>
      <c r="Z9" s="131">
        <v>0</v>
      </c>
      <c r="AA9" s="131">
        <v>0</v>
      </c>
      <c r="AB9" s="131">
        <v>0</v>
      </c>
      <c r="AC9" s="131">
        <v>0</v>
      </c>
      <c r="AD9" s="202">
        <v>0</v>
      </c>
      <c r="AE9" s="35">
        <f t="shared" si="4"/>
        <v>0</v>
      </c>
      <c r="AF9" s="155"/>
      <c r="AG9" s="131">
        <f>AE9/AG$17*AG$18</f>
        <v>0</v>
      </c>
      <c r="AH9" s="131"/>
      <c r="AJ9" s="131">
        <f t="shared" si="5"/>
        <v>0</v>
      </c>
      <c r="AL9" s="131">
        <v>0</v>
      </c>
    </row>
    <row r="10" spans="1:38" s="70" customFormat="1" ht="12.75">
      <c r="A10" s="178">
        <v>540</v>
      </c>
      <c r="B10" s="178">
        <v>54</v>
      </c>
      <c r="C10" s="50"/>
      <c r="D10" s="178">
        <v>11127000</v>
      </c>
      <c r="E10" s="178">
        <v>3142000</v>
      </c>
      <c r="F10" s="179">
        <v>540</v>
      </c>
      <c r="G10" s="179">
        <v>54</v>
      </c>
      <c r="H10" s="95" t="s">
        <v>85</v>
      </c>
      <c r="I10" s="179">
        <v>11127000</v>
      </c>
      <c r="J10" s="179">
        <v>3142000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50" t="s">
        <v>47</v>
      </c>
      <c r="P10" s="189">
        <v>0</v>
      </c>
      <c r="Q10" s="49">
        <v>0</v>
      </c>
      <c r="R10" s="131">
        <v>0</v>
      </c>
      <c r="S10" s="131">
        <v>0</v>
      </c>
      <c r="T10" s="131">
        <v>0</v>
      </c>
      <c r="U10" s="131">
        <v>0</v>
      </c>
      <c r="V10" s="131">
        <v>0</v>
      </c>
      <c r="W10" s="131">
        <v>0</v>
      </c>
      <c r="X10" s="131">
        <v>0</v>
      </c>
      <c r="Y10" s="131">
        <v>0</v>
      </c>
      <c r="Z10" s="131">
        <v>0</v>
      </c>
      <c r="AA10" s="131">
        <v>0</v>
      </c>
      <c r="AB10" s="131">
        <v>0</v>
      </c>
      <c r="AC10" s="131">
        <v>0</v>
      </c>
      <c r="AD10" s="202">
        <v>0</v>
      </c>
      <c r="AE10" s="35">
        <f t="shared" si="4"/>
        <v>0</v>
      </c>
      <c r="AF10" s="155"/>
      <c r="AG10" s="131">
        <f>AE10/AG$17*AG$18</f>
        <v>0</v>
      </c>
      <c r="AH10" s="131"/>
      <c r="AJ10" s="131">
        <f t="shared" si="5"/>
        <v>0</v>
      </c>
      <c r="AL10" s="131">
        <v>0</v>
      </c>
    </row>
    <row r="11" spans="1:38" s="70" customFormat="1" ht="12.75">
      <c r="A11" s="178">
        <v>540</v>
      </c>
      <c r="B11" s="178">
        <v>54</v>
      </c>
      <c r="C11" s="50" t="s">
        <v>85</v>
      </c>
      <c r="D11" s="178">
        <v>11127000</v>
      </c>
      <c r="E11" s="178">
        <v>3148100</v>
      </c>
      <c r="F11" s="179">
        <v>540</v>
      </c>
      <c r="G11" s="179">
        <v>54</v>
      </c>
      <c r="H11" s="95" t="s">
        <v>85</v>
      </c>
      <c r="I11" s="179">
        <v>11127000</v>
      </c>
      <c r="J11" s="179">
        <v>3148100</v>
      </c>
      <c r="K11" s="25">
        <f>IF(A11=F11,0,"Fehler")</f>
        <v>0</v>
      </c>
      <c r="L11" s="25">
        <f>IF(B11=G11,0,"Fehler")</f>
        <v>0</v>
      </c>
      <c r="M11" s="25">
        <f>IF(D11=I11,0,"Fehler")</f>
        <v>0</v>
      </c>
      <c r="N11" s="25">
        <f>IF(E11=J11,0,"Fehler")</f>
        <v>0</v>
      </c>
      <c r="O11" s="50" t="s">
        <v>49</v>
      </c>
      <c r="P11" s="189">
        <v>3500</v>
      </c>
      <c r="Q11" s="49">
        <v>0</v>
      </c>
      <c r="R11" s="131">
        <v>0</v>
      </c>
      <c r="S11" s="131">
        <v>0</v>
      </c>
      <c r="T11" s="131">
        <v>0</v>
      </c>
      <c r="U11" s="131">
        <v>0</v>
      </c>
      <c r="V11" s="131">
        <v>0</v>
      </c>
      <c r="W11" s="131">
        <v>0</v>
      </c>
      <c r="X11" s="131">
        <v>0</v>
      </c>
      <c r="Y11" s="131">
        <v>0</v>
      </c>
      <c r="Z11" s="131">
        <v>0</v>
      </c>
      <c r="AA11" s="131">
        <v>1200</v>
      </c>
      <c r="AB11" s="131">
        <v>0</v>
      </c>
      <c r="AC11" s="131">
        <v>0</v>
      </c>
      <c r="AD11" s="202">
        <v>0</v>
      </c>
      <c r="AE11" s="35">
        <f t="shared" si="4"/>
        <v>1200</v>
      </c>
      <c r="AF11" s="155"/>
      <c r="AG11" s="131"/>
      <c r="AH11" s="131">
        <v>0</v>
      </c>
      <c r="AJ11" s="131">
        <f>IF(AI11&gt;0,AI11,AE11+AG11+AH11)</f>
        <v>1200</v>
      </c>
      <c r="AL11" s="131">
        <v>0</v>
      </c>
    </row>
    <row r="12" spans="1:38" s="70" customFormat="1" ht="12.75">
      <c r="A12" s="178">
        <v>540</v>
      </c>
      <c r="B12" s="178">
        <v>54</v>
      </c>
      <c r="C12" s="50"/>
      <c r="D12" s="178">
        <v>11127000</v>
      </c>
      <c r="E12" s="178">
        <v>3321000</v>
      </c>
      <c r="F12" s="179">
        <v>540</v>
      </c>
      <c r="G12" s="179">
        <v>54</v>
      </c>
      <c r="H12" s="95" t="s">
        <v>85</v>
      </c>
      <c r="I12" s="179">
        <v>11127000</v>
      </c>
      <c r="J12" s="179">
        <v>3321000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50" t="s">
        <v>48</v>
      </c>
      <c r="P12" s="189">
        <v>9993.53</v>
      </c>
      <c r="Q12" s="49">
        <v>0</v>
      </c>
      <c r="R12" s="131">
        <v>0</v>
      </c>
      <c r="S12" s="131">
        <v>0</v>
      </c>
      <c r="T12" s="131">
        <v>0</v>
      </c>
      <c r="U12" s="131">
        <v>0</v>
      </c>
      <c r="V12" s="131">
        <v>0</v>
      </c>
      <c r="W12" s="131">
        <v>0</v>
      </c>
      <c r="X12" s="131">
        <v>0</v>
      </c>
      <c r="Y12" s="131">
        <v>0</v>
      </c>
      <c r="Z12" s="131">
        <v>450</v>
      </c>
      <c r="AA12" s="131">
        <v>0</v>
      </c>
      <c r="AB12" s="131">
        <v>40.32</v>
      </c>
      <c r="AC12" s="131">
        <v>0</v>
      </c>
      <c r="AD12" s="202">
        <v>0</v>
      </c>
      <c r="AE12" s="35">
        <f t="shared" si="4"/>
        <v>490.32</v>
      </c>
      <c r="AF12" s="155"/>
      <c r="AG12" s="131"/>
      <c r="AH12" s="131">
        <v>0</v>
      </c>
      <c r="AJ12" s="131">
        <f t="shared" si="5"/>
        <v>490.32</v>
      </c>
      <c r="AL12" s="131">
        <v>0</v>
      </c>
    </row>
    <row r="13" spans="1:38" s="70" customFormat="1" ht="12.75">
      <c r="A13" s="178">
        <v>540</v>
      </c>
      <c r="B13" s="178">
        <v>54</v>
      </c>
      <c r="C13" s="50"/>
      <c r="D13" s="178">
        <v>11127000</v>
      </c>
      <c r="E13" s="178">
        <v>3482110</v>
      </c>
      <c r="F13" s="179">
        <v>540</v>
      </c>
      <c r="G13" s="179">
        <v>54</v>
      </c>
      <c r="H13" s="95" t="s">
        <v>85</v>
      </c>
      <c r="I13" s="179">
        <v>11127000</v>
      </c>
      <c r="J13" s="179">
        <v>3482110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50" t="s">
        <v>41</v>
      </c>
      <c r="P13" s="189">
        <v>0</v>
      </c>
      <c r="Q13" s="49">
        <v>0</v>
      </c>
      <c r="R13" s="131">
        <v>0</v>
      </c>
      <c r="S13" s="131">
        <v>0</v>
      </c>
      <c r="T13" s="131">
        <v>0</v>
      </c>
      <c r="U13" s="131">
        <v>0</v>
      </c>
      <c r="V13" s="131">
        <v>0</v>
      </c>
      <c r="W13" s="131">
        <v>0</v>
      </c>
      <c r="X13" s="131">
        <v>0</v>
      </c>
      <c r="Y13" s="131">
        <v>0</v>
      </c>
      <c r="Z13" s="131">
        <v>0</v>
      </c>
      <c r="AA13" s="131">
        <v>0</v>
      </c>
      <c r="AB13" s="131">
        <v>0</v>
      </c>
      <c r="AC13" s="131">
        <v>0</v>
      </c>
      <c r="AD13" s="202">
        <v>0</v>
      </c>
      <c r="AE13" s="35">
        <f t="shared" si="4"/>
        <v>0</v>
      </c>
      <c r="AF13" s="155"/>
      <c r="AG13" s="131">
        <f>AE13/AG$17*AG$18</f>
        <v>0</v>
      </c>
      <c r="AH13" s="131"/>
      <c r="AJ13" s="131">
        <f t="shared" si="5"/>
        <v>0</v>
      </c>
      <c r="AL13" s="131">
        <v>0</v>
      </c>
    </row>
    <row r="14" spans="1:38" s="70" customFormat="1" ht="12.75">
      <c r="A14" s="178">
        <v>540</v>
      </c>
      <c r="B14" s="178">
        <v>54</v>
      </c>
      <c r="C14" s="50"/>
      <c r="D14" s="178">
        <v>11127000</v>
      </c>
      <c r="E14" s="178">
        <v>3488190</v>
      </c>
      <c r="F14" s="179">
        <v>540</v>
      </c>
      <c r="G14" s="179">
        <v>54</v>
      </c>
      <c r="H14" s="95" t="s">
        <v>85</v>
      </c>
      <c r="I14" s="179">
        <v>11127000</v>
      </c>
      <c r="J14" s="179">
        <v>3488190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50" t="s">
        <v>39</v>
      </c>
      <c r="P14" s="189">
        <v>0</v>
      </c>
      <c r="Q14" s="49">
        <v>0</v>
      </c>
      <c r="R14" s="131">
        <v>0</v>
      </c>
      <c r="S14" s="131">
        <v>0</v>
      </c>
      <c r="T14" s="131">
        <v>0</v>
      </c>
      <c r="U14" s="131">
        <v>0</v>
      </c>
      <c r="V14" s="131">
        <v>0</v>
      </c>
      <c r="W14" s="131">
        <v>0</v>
      </c>
      <c r="X14" s="131">
        <v>0</v>
      </c>
      <c r="Y14" s="131">
        <v>0</v>
      </c>
      <c r="Z14" s="131">
        <v>0</v>
      </c>
      <c r="AA14" s="131">
        <v>0</v>
      </c>
      <c r="AB14" s="131">
        <v>0</v>
      </c>
      <c r="AC14" s="131">
        <v>0</v>
      </c>
      <c r="AD14" s="202">
        <v>0</v>
      </c>
      <c r="AE14" s="35">
        <f t="shared" si="4"/>
        <v>0</v>
      </c>
      <c r="AF14" s="155"/>
      <c r="AG14" s="131">
        <f>AE14/AG$17*AG$18</f>
        <v>0</v>
      </c>
      <c r="AH14" s="131"/>
      <c r="AJ14" s="131">
        <f t="shared" si="5"/>
        <v>0</v>
      </c>
      <c r="AL14" s="131">
        <v>0</v>
      </c>
    </row>
    <row r="15" spans="1:32" s="70" customFormat="1" ht="12.7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25"/>
      <c r="L15" s="25"/>
      <c r="M15" s="25"/>
      <c r="N15" s="25"/>
      <c r="O15" s="50"/>
      <c r="P15" s="185"/>
      <c r="Q15" s="49"/>
      <c r="R15" s="49"/>
      <c r="S15" s="49"/>
      <c r="T15" s="48"/>
      <c r="U15" s="48"/>
      <c r="V15" s="48"/>
      <c r="W15" s="48"/>
      <c r="X15" s="48"/>
      <c r="Y15" s="48"/>
      <c r="Z15" s="54"/>
      <c r="AA15" s="48"/>
      <c r="AB15" s="48"/>
      <c r="AC15" s="48"/>
      <c r="AD15" s="48"/>
      <c r="AE15" s="35"/>
      <c r="AF15" s="155"/>
    </row>
    <row r="16" spans="1:38" s="51" customFormat="1" ht="12.75">
      <c r="A16" s="68"/>
      <c r="B16" s="68"/>
      <c r="C16" s="68"/>
      <c r="D16" s="68"/>
      <c r="E16" s="68"/>
      <c r="F16" s="69"/>
      <c r="G16" s="69"/>
      <c r="H16" s="69"/>
      <c r="I16" s="69"/>
      <c r="J16" s="69"/>
      <c r="K16" s="97">
        <f>SUM(K3:K15)</f>
        <v>0</v>
      </c>
      <c r="L16" s="97">
        <f>SUM(L3:L15)</f>
        <v>0</v>
      </c>
      <c r="M16" s="97">
        <f>SUM(M3:M15)</f>
        <v>0</v>
      </c>
      <c r="N16" s="97">
        <f>SUM(N3:N15)</f>
        <v>0</v>
      </c>
      <c r="O16" s="68"/>
      <c r="P16" s="71">
        <f>SUM(P3:P14)</f>
        <v>19065.09</v>
      </c>
      <c r="Q16" s="71">
        <f>SUM(Q3:Q14)</f>
        <v>7400</v>
      </c>
      <c r="R16" s="71">
        <f>SUM(R3:R14)</f>
        <v>0</v>
      </c>
      <c r="S16" s="71">
        <f>SUM(S3:S14)</f>
        <v>0</v>
      </c>
      <c r="T16" s="71">
        <f>SUM(T3:T14)</f>
        <v>0</v>
      </c>
      <c r="U16" s="71">
        <f>SUM(U3:U14)</f>
        <v>0</v>
      </c>
      <c r="V16" s="71">
        <f>SUM(V3:V14)</f>
        <v>0</v>
      </c>
      <c r="W16" s="71">
        <f>SUM(W3:W14)</f>
        <v>0</v>
      </c>
      <c r="X16" s="71">
        <f>SUM(X3:X14)</f>
        <v>0</v>
      </c>
      <c r="Y16" s="71">
        <f>SUM(Y3:Y14)</f>
        <v>0</v>
      </c>
      <c r="Z16" s="71">
        <f>SUM(Z3:Z14)</f>
        <v>450</v>
      </c>
      <c r="AA16" s="71">
        <f>SUM(AA3:AA14)</f>
        <v>1200</v>
      </c>
      <c r="AB16" s="71">
        <f>SUM(AB3:AB14)</f>
        <v>40.32</v>
      </c>
      <c r="AC16" s="71">
        <f>SUM(AC3:AC14)</f>
        <v>4266</v>
      </c>
      <c r="AD16" s="71">
        <v>31</v>
      </c>
      <c r="AE16" s="71">
        <f>SUM(AE3:AE14)</f>
        <v>5956.32</v>
      </c>
      <c r="AF16" s="157"/>
      <c r="AG16" s="71">
        <f>SUM(AG3:AG14)</f>
        <v>0</v>
      </c>
      <c r="AH16" s="71">
        <f>SUM(AH3:AH14)</f>
        <v>0</v>
      </c>
      <c r="AI16" s="71">
        <f>SUM(AI3:AI14)</f>
        <v>0</v>
      </c>
      <c r="AJ16" s="71">
        <f>SUM(AJ3:AJ14)</f>
        <v>5956.32</v>
      </c>
      <c r="AL16" s="71">
        <f>SUM(AL3:AL14)</f>
        <v>4300</v>
      </c>
    </row>
    <row r="17" spans="1:34" ht="12.75">
      <c r="A17" s="2"/>
      <c r="F17" s="50"/>
      <c r="G17" s="50"/>
      <c r="H17" s="50"/>
      <c r="I17" s="50"/>
      <c r="J17" s="50"/>
      <c r="K17" s="25"/>
      <c r="L17" s="25"/>
      <c r="M17" s="25"/>
      <c r="N17" s="25"/>
      <c r="AG17" s="175">
        <v>12</v>
      </c>
      <c r="AH17" s="13" t="s">
        <v>108</v>
      </c>
    </row>
    <row r="18" spans="17:34" ht="12.75"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7"/>
      <c r="AG18" s="175">
        <v>0</v>
      </c>
      <c r="AH18" s="13" t="s">
        <v>109</v>
      </c>
    </row>
    <row r="19" spans="17:31" ht="12.75"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</row>
    <row r="23" spans="33:34" ht="12.75">
      <c r="AG23" s="200"/>
      <c r="AH23" s="201"/>
    </row>
  </sheetData>
  <sheetProtection/>
  <printOptions gridLines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landscape" paperSize="9" scale="60" r:id="rId1"/>
  <headerFooter alignWithMargins="0">
    <oddHeader>&amp;C&amp;A</oddHeader>
    <oddFooter>&amp;CSeite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L110"/>
  <sheetViews>
    <sheetView zoomScalePageLayoutView="0" workbookViewId="0" topLeftCell="A1">
      <pane xSplit="17" ySplit="2" topLeftCell="AE3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AF19" sqref="AF19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3.57421875" style="4" bestFit="1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4.8515625" style="187" customWidth="1"/>
    <col min="17" max="17" width="13.8515625" style="6" customWidth="1"/>
    <col min="18" max="18" width="13.421875" style="6" customWidth="1"/>
    <col min="19" max="19" width="13.28125" style="6" customWidth="1"/>
    <col min="20" max="20" width="11.8515625" style="1" customWidth="1"/>
    <col min="21" max="21" width="11.7109375" style="1" customWidth="1"/>
    <col min="22" max="26" width="11.57421875" style="1" customWidth="1"/>
    <col min="27" max="27" width="12.00390625" style="6" customWidth="1"/>
    <col min="28" max="28" width="12.421875" style="6" customWidth="1"/>
    <col min="29" max="30" width="11.57421875" style="0" customWidth="1"/>
    <col min="31" max="31" width="14.57421875" style="3" customWidth="1"/>
    <col min="32" max="32" width="7.7109375" style="158" customWidth="1"/>
  </cols>
  <sheetData>
    <row r="1" spans="1:38" s="12" customFormat="1" ht="51.75" thickBot="1">
      <c r="A1" s="9" t="s">
        <v>35</v>
      </c>
      <c r="B1" s="10" t="s">
        <v>36</v>
      </c>
      <c r="C1" s="11" t="s">
        <v>89</v>
      </c>
      <c r="D1" s="11" t="s">
        <v>38</v>
      </c>
      <c r="E1" s="11" t="s">
        <v>53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44"/>
      <c r="P1" s="190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53"/>
      <c r="AG1" s="144" t="s">
        <v>110</v>
      </c>
      <c r="AH1" s="144" t="s">
        <v>111</v>
      </c>
      <c r="AI1" s="153" t="s">
        <v>112</v>
      </c>
      <c r="AJ1" s="196" t="s">
        <v>121</v>
      </c>
      <c r="AL1" s="144" t="s">
        <v>0</v>
      </c>
    </row>
    <row r="2" spans="1:32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93">
        <v>2011</v>
      </c>
      <c r="Q2" s="193">
        <v>2012</v>
      </c>
      <c r="R2" s="33" t="s">
        <v>3</v>
      </c>
      <c r="S2" s="34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34" t="s">
        <v>11</v>
      </c>
      <c r="AB2" s="36" t="s">
        <v>12</v>
      </c>
      <c r="AC2" s="26" t="s">
        <v>13</v>
      </c>
      <c r="AD2" s="208" t="s">
        <v>123</v>
      </c>
      <c r="AE2" s="206" t="s">
        <v>14</v>
      </c>
      <c r="AF2" s="154"/>
    </row>
    <row r="3" spans="1:38" s="1" customFormat="1" ht="12.75">
      <c r="A3" s="180">
        <v>540</v>
      </c>
      <c r="B3" s="180">
        <v>54</v>
      </c>
      <c r="C3" s="145" t="s">
        <v>87</v>
      </c>
      <c r="D3" s="180">
        <v>11126000</v>
      </c>
      <c r="E3" s="180">
        <v>5119100</v>
      </c>
      <c r="F3" s="181">
        <v>540</v>
      </c>
      <c r="G3" s="181">
        <v>54</v>
      </c>
      <c r="H3" s="96" t="s">
        <v>87</v>
      </c>
      <c r="I3" s="181">
        <v>11126000</v>
      </c>
      <c r="J3" s="181">
        <v>5119100</v>
      </c>
      <c r="K3" s="25">
        <f aca="true" t="shared" si="0" ref="K3:K10">IF(A3=F3,0,"Fehler")</f>
        <v>0</v>
      </c>
      <c r="L3" s="25">
        <f aca="true" t="shared" si="1" ref="L3:L10">IF(B3=G3,0,"Fehler")</f>
        <v>0</v>
      </c>
      <c r="M3" s="25">
        <f aca="true" t="shared" si="2" ref="M3:M10">IF(D3=I3,0,"Fehler")</f>
        <v>0</v>
      </c>
      <c r="N3" s="25">
        <f aca="true" t="shared" si="3" ref="N3:N10">IF(E3=J3,0,"Fehler")</f>
        <v>0</v>
      </c>
      <c r="O3" s="55" t="s">
        <v>73</v>
      </c>
      <c r="P3" s="191">
        <v>0</v>
      </c>
      <c r="Q3" s="85">
        <v>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133">
        <v>0</v>
      </c>
      <c r="AD3" s="203">
        <v>0</v>
      </c>
      <c r="AE3" s="35">
        <f aca="true" t="shared" si="4" ref="AE3:AE10">SUM(R3:AD3)</f>
        <v>0</v>
      </c>
      <c r="AF3" s="155"/>
      <c r="AG3" s="131">
        <f>AE3/AG$13*AG$14</f>
        <v>0</v>
      </c>
      <c r="AH3" s="49"/>
      <c r="AJ3" s="160">
        <f aca="true" t="shared" si="5" ref="AJ3:AJ10">IF(AI3&gt;0,AI3,AE3+AG3+AH3)</f>
        <v>0</v>
      </c>
      <c r="AL3" s="160">
        <v>0</v>
      </c>
    </row>
    <row r="4" spans="1:38" s="1" customFormat="1" ht="12.75">
      <c r="A4" s="180">
        <v>540</v>
      </c>
      <c r="B4" s="180">
        <v>54</v>
      </c>
      <c r="C4" s="145" t="s">
        <v>88</v>
      </c>
      <c r="D4" s="180">
        <v>11126000</v>
      </c>
      <c r="E4" s="180">
        <v>5129000</v>
      </c>
      <c r="F4" s="181">
        <v>540</v>
      </c>
      <c r="G4" s="181">
        <v>54</v>
      </c>
      <c r="H4" s="96" t="s">
        <v>88</v>
      </c>
      <c r="I4" s="181">
        <v>11126000</v>
      </c>
      <c r="J4" s="181">
        <v>5129000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114</v>
      </c>
      <c r="P4" s="191">
        <v>0</v>
      </c>
      <c r="Q4" s="85">
        <v>0</v>
      </c>
      <c r="R4" s="133">
        <v>0</v>
      </c>
      <c r="S4" s="133">
        <v>0</v>
      </c>
      <c r="T4" s="133">
        <v>0</v>
      </c>
      <c r="U4" s="133">
        <v>0</v>
      </c>
      <c r="V4" s="133">
        <v>0</v>
      </c>
      <c r="W4" s="133">
        <v>0</v>
      </c>
      <c r="X4" s="133">
        <v>0</v>
      </c>
      <c r="Y4" s="133">
        <v>0</v>
      </c>
      <c r="Z4" s="133">
        <v>0</v>
      </c>
      <c r="AA4" s="133">
        <v>0</v>
      </c>
      <c r="AB4" s="133">
        <v>0</v>
      </c>
      <c r="AC4" s="133">
        <v>0</v>
      </c>
      <c r="AD4" s="203">
        <v>0</v>
      </c>
      <c r="AE4" s="35">
        <f t="shared" si="4"/>
        <v>0</v>
      </c>
      <c r="AF4" s="155"/>
      <c r="AG4" s="131">
        <f>AE4/AG$13*AG$14</f>
        <v>0</v>
      </c>
      <c r="AH4" s="49"/>
      <c r="AJ4" s="160">
        <f t="shared" si="5"/>
        <v>0</v>
      </c>
      <c r="AL4" s="160">
        <v>0</v>
      </c>
    </row>
    <row r="5" spans="1:38" s="1" customFormat="1" ht="12.75">
      <c r="A5" s="180">
        <v>540</v>
      </c>
      <c r="B5" s="180">
        <v>54</v>
      </c>
      <c r="C5" s="145" t="s">
        <v>88</v>
      </c>
      <c r="D5" s="180">
        <v>11126000</v>
      </c>
      <c r="E5" s="180">
        <v>5131000</v>
      </c>
      <c r="F5" s="181">
        <v>540</v>
      </c>
      <c r="G5" s="181">
        <v>54</v>
      </c>
      <c r="H5" s="96" t="s">
        <v>88</v>
      </c>
      <c r="I5" s="181">
        <v>11126000</v>
      </c>
      <c r="J5" s="181">
        <v>5131000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76</v>
      </c>
      <c r="P5" s="191">
        <v>0</v>
      </c>
      <c r="Q5" s="85">
        <v>0</v>
      </c>
      <c r="R5" s="133">
        <v>0</v>
      </c>
      <c r="S5" s="133">
        <v>0</v>
      </c>
      <c r="T5" s="133">
        <v>0</v>
      </c>
      <c r="U5" s="133">
        <v>0</v>
      </c>
      <c r="V5" s="133">
        <v>0</v>
      </c>
      <c r="W5" s="133">
        <v>0</v>
      </c>
      <c r="X5" s="133">
        <v>0</v>
      </c>
      <c r="Y5" s="133">
        <v>0</v>
      </c>
      <c r="Z5" s="133">
        <v>0</v>
      </c>
      <c r="AA5" s="133">
        <v>0</v>
      </c>
      <c r="AB5" s="133">
        <v>0</v>
      </c>
      <c r="AC5" s="133">
        <v>0</v>
      </c>
      <c r="AD5" s="203">
        <v>0</v>
      </c>
      <c r="AE5" s="35">
        <f t="shared" si="4"/>
        <v>0</v>
      </c>
      <c r="AF5" s="155"/>
      <c r="AG5" s="131">
        <f>AE5/AG$13*AG$14</f>
        <v>0</v>
      </c>
      <c r="AH5" s="49"/>
      <c r="AJ5" s="160">
        <f t="shared" si="5"/>
        <v>0</v>
      </c>
      <c r="AL5" s="160">
        <v>0</v>
      </c>
    </row>
    <row r="6" spans="1:38" s="1" customFormat="1" ht="12.75">
      <c r="A6" s="180">
        <v>540</v>
      </c>
      <c r="B6" s="180">
        <v>54</v>
      </c>
      <c r="C6" s="145" t="s">
        <v>88</v>
      </c>
      <c r="D6" s="180">
        <v>11126000</v>
      </c>
      <c r="E6" s="180">
        <v>5322000</v>
      </c>
      <c r="F6" s="181">
        <v>540</v>
      </c>
      <c r="G6" s="181">
        <v>54</v>
      </c>
      <c r="H6" s="96" t="s">
        <v>88</v>
      </c>
      <c r="I6" s="181">
        <v>11126000</v>
      </c>
      <c r="J6" s="181">
        <v>5322000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77</v>
      </c>
      <c r="P6" s="191">
        <v>0</v>
      </c>
      <c r="Q6" s="85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3">
        <v>0</v>
      </c>
      <c r="Y6" s="133">
        <v>0</v>
      </c>
      <c r="Z6" s="133">
        <v>0</v>
      </c>
      <c r="AA6" s="133">
        <v>0</v>
      </c>
      <c r="AB6" s="133">
        <v>0</v>
      </c>
      <c r="AC6" s="133">
        <v>0</v>
      </c>
      <c r="AD6" s="203">
        <v>0</v>
      </c>
      <c r="AE6" s="35">
        <f t="shared" si="4"/>
        <v>0</v>
      </c>
      <c r="AF6" s="155"/>
      <c r="AG6" s="131">
        <f>AE6/AG$13*AG$14</f>
        <v>0</v>
      </c>
      <c r="AH6" s="49"/>
      <c r="AJ6" s="160">
        <f t="shared" si="5"/>
        <v>0</v>
      </c>
      <c r="AL6" s="160">
        <v>0</v>
      </c>
    </row>
    <row r="7" spans="1:38" s="1" customFormat="1" ht="12.75">
      <c r="A7" s="180">
        <v>540</v>
      </c>
      <c r="B7" s="180">
        <v>54</v>
      </c>
      <c r="C7" s="145" t="s">
        <v>87</v>
      </c>
      <c r="D7" s="180">
        <v>11127000</v>
      </c>
      <c r="E7" s="180">
        <v>5119100</v>
      </c>
      <c r="F7" s="181">
        <v>540</v>
      </c>
      <c r="G7" s="181">
        <v>54</v>
      </c>
      <c r="H7" s="96" t="s">
        <v>87</v>
      </c>
      <c r="I7" s="181">
        <v>11127000</v>
      </c>
      <c r="J7" s="181">
        <v>5119100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73</v>
      </c>
      <c r="P7" s="191">
        <v>0</v>
      </c>
      <c r="Q7" s="85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133">
        <v>0</v>
      </c>
      <c r="AC7" s="133">
        <v>0</v>
      </c>
      <c r="AD7" s="203">
        <v>0</v>
      </c>
      <c r="AE7" s="35">
        <f t="shared" si="4"/>
        <v>0</v>
      </c>
      <c r="AF7" s="155"/>
      <c r="AG7" s="131">
        <f>AE7/AG$13*AG$14</f>
        <v>0</v>
      </c>
      <c r="AH7" s="49"/>
      <c r="AJ7" s="160">
        <f t="shared" si="5"/>
        <v>0</v>
      </c>
      <c r="AL7" s="160">
        <v>0</v>
      </c>
    </row>
    <row r="8" spans="1:38" s="1" customFormat="1" ht="12.75">
      <c r="A8" s="180">
        <v>540</v>
      </c>
      <c r="B8" s="180">
        <v>54</v>
      </c>
      <c r="C8" s="145" t="s">
        <v>88</v>
      </c>
      <c r="D8" s="180">
        <v>11127000</v>
      </c>
      <c r="E8" s="180">
        <v>5129000</v>
      </c>
      <c r="F8" s="181">
        <v>540</v>
      </c>
      <c r="G8" s="181">
        <v>54</v>
      </c>
      <c r="H8" s="96" t="s">
        <v>88</v>
      </c>
      <c r="I8" s="181">
        <v>11127000</v>
      </c>
      <c r="J8" s="181">
        <v>5129000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114</v>
      </c>
      <c r="P8" s="191">
        <v>0</v>
      </c>
      <c r="Q8" s="85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203">
        <v>0</v>
      </c>
      <c r="AE8" s="35">
        <f t="shared" si="4"/>
        <v>0</v>
      </c>
      <c r="AF8" s="155"/>
      <c r="AG8" s="131">
        <f>AE8/AG$13*AG$14</f>
        <v>0</v>
      </c>
      <c r="AH8" s="49"/>
      <c r="AJ8" s="160">
        <f t="shared" si="5"/>
        <v>0</v>
      </c>
      <c r="AL8" s="160">
        <v>0</v>
      </c>
    </row>
    <row r="9" spans="1:38" s="1" customFormat="1" ht="12.75">
      <c r="A9" s="180">
        <v>540</v>
      </c>
      <c r="B9" s="180">
        <v>54</v>
      </c>
      <c r="C9" s="145" t="s">
        <v>88</v>
      </c>
      <c r="D9" s="180">
        <v>11127000</v>
      </c>
      <c r="E9" s="180">
        <v>5131000</v>
      </c>
      <c r="F9" s="181">
        <v>540</v>
      </c>
      <c r="G9" s="181">
        <v>54</v>
      </c>
      <c r="H9" s="96" t="s">
        <v>88</v>
      </c>
      <c r="I9" s="181">
        <v>11127000</v>
      </c>
      <c r="J9" s="181">
        <v>5131000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5" t="s">
        <v>76</v>
      </c>
      <c r="P9" s="191">
        <v>0</v>
      </c>
      <c r="Q9" s="85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203">
        <v>0</v>
      </c>
      <c r="AE9" s="35">
        <f t="shared" si="4"/>
        <v>0</v>
      </c>
      <c r="AF9" s="155"/>
      <c r="AG9" s="131">
        <f>AE9/AG$13*AG$14</f>
        <v>0</v>
      </c>
      <c r="AH9" s="49"/>
      <c r="AJ9" s="160">
        <f t="shared" si="5"/>
        <v>0</v>
      </c>
      <c r="AL9" s="160">
        <v>0</v>
      </c>
    </row>
    <row r="10" spans="1:38" s="1" customFormat="1" ht="12.75">
      <c r="A10" s="180">
        <v>540</v>
      </c>
      <c r="B10" s="180">
        <v>54</v>
      </c>
      <c r="C10" s="145" t="s">
        <v>88</v>
      </c>
      <c r="D10" s="180">
        <v>11127000</v>
      </c>
      <c r="E10" s="180">
        <v>5322000</v>
      </c>
      <c r="F10" s="181">
        <v>540</v>
      </c>
      <c r="G10" s="181">
        <v>54</v>
      </c>
      <c r="H10" s="96" t="s">
        <v>88</v>
      </c>
      <c r="I10" s="181">
        <v>11127000</v>
      </c>
      <c r="J10" s="181">
        <v>5322000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55" t="s">
        <v>77</v>
      </c>
      <c r="P10" s="191">
        <v>0</v>
      </c>
      <c r="Q10" s="85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203">
        <v>0</v>
      </c>
      <c r="AE10" s="35">
        <f t="shared" si="4"/>
        <v>0</v>
      </c>
      <c r="AF10" s="155"/>
      <c r="AG10" s="131">
        <f>AE10/AG$13*AG$14</f>
        <v>0</v>
      </c>
      <c r="AH10" s="49"/>
      <c r="AJ10" s="160">
        <f t="shared" si="5"/>
        <v>0</v>
      </c>
      <c r="AL10" s="160">
        <v>0</v>
      </c>
    </row>
    <row r="11" spans="1:32" s="1" customFormat="1" ht="12.75">
      <c r="A11" s="55"/>
      <c r="B11" s="55"/>
      <c r="C11" s="55"/>
      <c r="D11" s="55"/>
      <c r="E11" s="55"/>
      <c r="F11" s="55"/>
      <c r="G11" s="55"/>
      <c r="H11" s="55"/>
      <c r="I11" s="55"/>
      <c r="J11" s="55"/>
      <c r="K11" s="4"/>
      <c r="L11" s="4"/>
      <c r="M11" s="4"/>
      <c r="N11" s="4"/>
      <c r="O11" s="55"/>
      <c r="P11" s="186"/>
      <c r="Q11" s="85"/>
      <c r="R11" s="56"/>
      <c r="S11" s="56"/>
      <c r="T11" s="56"/>
      <c r="U11" s="84"/>
      <c r="V11" s="84"/>
      <c r="W11" s="84"/>
      <c r="X11" s="53"/>
      <c r="Y11" s="84"/>
      <c r="Z11" s="84"/>
      <c r="AA11" s="84"/>
      <c r="AB11" s="84"/>
      <c r="AC11" s="84"/>
      <c r="AD11" s="203"/>
      <c r="AE11" s="35"/>
      <c r="AF11" s="155"/>
    </row>
    <row r="12" spans="6:38" ht="12.75">
      <c r="F12" s="94"/>
      <c r="G12" s="20"/>
      <c r="H12" s="20"/>
      <c r="I12" s="20"/>
      <c r="J12" s="20"/>
      <c r="P12" s="72">
        <f>SUM(P3:P10)</f>
        <v>0</v>
      </c>
      <c r="Q12" s="72">
        <f>SUM(Q3:Q10)</f>
        <v>0</v>
      </c>
      <c r="R12" s="72">
        <f>SUM(R3:R10)</f>
        <v>0</v>
      </c>
      <c r="S12" s="72">
        <f>SUM(S3:S10)</f>
        <v>0</v>
      </c>
      <c r="T12" s="72">
        <f>SUM(T3:T10)</f>
        <v>0</v>
      </c>
      <c r="U12" s="72">
        <f>SUM(U3:U10)</f>
        <v>0</v>
      </c>
      <c r="V12" s="72">
        <f>SUM(V3:V10)</f>
        <v>0</v>
      </c>
      <c r="W12" s="72">
        <f>SUM(W3:W10)</f>
        <v>0</v>
      </c>
      <c r="X12" s="72">
        <f>SUM(X3:X10)</f>
        <v>0</v>
      </c>
      <c r="Y12" s="72">
        <f>SUM(Y3:Y10)</f>
        <v>0</v>
      </c>
      <c r="Z12" s="72">
        <f>SUM(Z3:Z10)</f>
        <v>0</v>
      </c>
      <c r="AA12" s="72">
        <f>SUM(AA3:AA10)</f>
        <v>0</v>
      </c>
      <c r="AB12" s="72">
        <f>SUM(AB3:AB10)</f>
        <v>0</v>
      </c>
      <c r="AC12" s="72">
        <f>SUM(AC3:AC10)</f>
        <v>0</v>
      </c>
      <c r="AD12" s="72">
        <v>0</v>
      </c>
      <c r="AE12" s="72">
        <f>SUM(AE3:AE10)</f>
        <v>0</v>
      </c>
      <c r="AF12" s="156"/>
      <c r="AG12" s="72">
        <f>SUM(AG3:AG10)</f>
        <v>0</v>
      </c>
      <c r="AH12" s="72">
        <f>SUM(AH3:AH10)</f>
        <v>0</v>
      </c>
      <c r="AI12" s="72">
        <f>SUM(AI3:AI10)</f>
        <v>0</v>
      </c>
      <c r="AJ12" s="72">
        <f>SUM(AJ3:AJ10)</f>
        <v>0</v>
      </c>
      <c r="AL12" s="72">
        <v>0</v>
      </c>
    </row>
    <row r="13" spans="33:34" ht="12.75">
      <c r="AG13" s="175">
        <v>12</v>
      </c>
      <c r="AH13" s="13" t="s">
        <v>108</v>
      </c>
    </row>
    <row r="14" spans="17:34" ht="12.75"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157"/>
      <c r="AG14" s="175">
        <v>0</v>
      </c>
      <c r="AH14" s="13" t="s">
        <v>109</v>
      </c>
    </row>
    <row r="15" spans="4:32" ht="12.75">
      <c r="D15" s="55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57"/>
    </row>
    <row r="16" ht="12.75">
      <c r="D16" s="55"/>
    </row>
    <row r="17" ht="12.75">
      <c r="D17" s="55"/>
    </row>
    <row r="18" ht="12.75">
      <c r="D18" s="55"/>
    </row>
    <row r="19" ht="12.75">
      <c r="D19" s="55"/>
    </row>
    <row r="20" spans="4:34" ht="12.75">
      <c r="D20" s="55"/>
      <c r="AG20" s="200"/>
      <c r="AH20" s="201"/>
    </row>
    <row r="21" ht="12.75">
      <c r="D21" s="55"/>
    </row>
    <row r="22" ht="12.75">
      <c r="D22" s="55"/>
    </row>
    <row r="23" ht="12.75">
      <c r="D23" s="55"/>
    </row>
    <row r="24" ht="12.75">
      <c r="D24" s="55"/>
    </row>
    <row r="25" ht="12.75">
      <c r="D25" s="55"/>
    </row>
    <row r="26" ht="12.75">
      <c r="D26" s="55"/>
    </row>
    <row r="27" ht="12.75">
      <c r="D27" s="55"/>
    </row>
    <row r="28" ht="12.75">
      <c r="D28" s="55"/>
    </row>
    <row r="29" ht="12.75">
      <c r="D29" s="55"/>
    </row>
    <row r="30" ht="12.75">
      <c r="D30" s="55"/>
    </row>
    <row r="31" ht="12.75">
      <c r="D31" s="55"/>
    </row>
    <row r="32" ht="12.75">
      <c r="D32" s="55"/>
    </row>
    <row r="33" ht="12.75">
      <c r="D33" s="55"/>
    </row>
    <row r="34" ht="12.75">
      <c r="D34" s="55"/>
    </row>
    <row r="35" ht="12.75">
      <c r="D35" s="55"/>
    </row>
    <row r="36" ht="12.75">
      <c r="D36" s="55"/>
    </row>
    <row r="37" ht="12.75">
      <c r="D37" s="55"/>
    </row>
    <row r="38" ht="12.75">
      <c r="D38" s="55"/>
    </row>
    <row r="39" ht="12.75">
      <c r="D39" s="55"/>
    </row>
    <row r="40" ht="12.75">
      <c r="D40" s="55"/>
    </row>
    <row r="41" ht="12.75">
      <c r="D41" s="55"/>
    </row>
    <row r="42" ht="12.75">
      <c r="D42" s="55"/>
    </row>
    <row r="43" ht="12.75">
      <c r="D43" s="55"/>
    </row>
    <row r="44" ht="12.75">
      <c r="D44" s="55"/>
    </row>
    <row r="45" ht="12.75">
      <c r="D45" s="55"/>
    </row>
    <row r="46" ht="12.75">
      <c r="D46" s="55"/>
    </row>
    <row r="47" ht="12.75">
      <c r="D47" s="55"/>
    </row>
    <row r="48" ht="12.75">
      <c r="D48" s="55"/>
    </row>
    <row r="49" ht="12.75">
      <c r="D49" s="55"/>
    </row>
    <row r="50" ht="12.75">
      <c r="D50" s="55"/>
    </row>
    <row r="51" ht="12.75">
      <c r="D51" s="55"/>
    </row>
    <row r="52" ht="12.75">
      <c r="D52" s="55"/>
    </row>
    <row r="53" ht="12.75">
      <c r="D53" s="55"/>
    </row>
    <row r="54" ht="12.75">
      <c r="D54" s="55"/>
    </row>
    <row r="55" ht="12.75">
      <c r="D55" s="55"/>
    </row>
    <row r="56" ht="12.75">
      <c r="D56" s="55"/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  <row r="64" ht="12.75">
      <c r="D64" s="55"/>
    </row>
    <row r="65" ht="12.75">
      <c r="D65" s="55"/>
    </row>
    <row r="66" ht="12.75">
      <c r="D66" s="55"/>
    </row>
    <row r="67" ht="12.75">
      <c r="D67" s="55"/>
    </row>
    <row r="68" ht="12.75">
      <c r="D68" s="55"/>
    </row>
    <row r="69" ht="12.75">
      <c r="D69" s="55"/>
    </row>
    <row r="70" ht="12.75">
      <c r="D70" s="55"/>
    </row>
    <row r="71" ht="12.75">
      <c r="D71" s="55"/>
    </row>
    <row r="72" ht="12.75">
      <c r="D72" s="55"/>
    </row>
    <row r="73" ht="12.75">
      <c r="D73" s="55"/>
    </row>
    <row r="74" ht="12.75">
      <c r="D74" s="55"/>
    </row>
    <row r="75" ht="12.75">
      <c r="D75" s="55"/>
    </row>
    <row r="76" ht="12.75">
      <c r="D76" s="55"/>
    </row>
    <row r="77" ht="12.75">
      <c r="D77" s="55"/>
    </row>
    <row r="78" ht="12.75">
      <c r="D78" s="55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89" ht="12.75">
      <c r="D89" s="55"/>
    </row>
    <row r="90" ht="12.75">
      <c r="D90" s="55"/>
    </row>
    <row r="91" ht="12.75">
      <c r="D91" s="55"/>
    </row>
    <row r="92" ht="12.75">
      <c r="D92" s="55"/>
    </row>
    <row r="93" ht="12.75">
      <c r="D93" s="55"/>
    </row>
    <row r="94" ht="12.75">
      <c r="D94" s="55"/>
    </row>
    <row r="95" ht="12.75">
      <c r="D95" s="55"/>
    </row>
    <row r="96" ht="12.75">
      <c r="D96" s="55"/>
    </row>
    <row r="97" ht="12.75">
      <c r="D97" s="55"/>
    </row>
    <row r="98" ht="12.75">
      <c r="D98" s="55"/>
    </row>
    <row r="99" ht="12.75">
      <c r="D99" s="55"/>
    </row>
    <row r="100" ht="12.75">
      <c r="D100" s="55"/>
    </row>
    <row r="101" ht="12.75">
      <c r="D101" s="55"/>
    </row>
    <row r="102" ht="12.75">
      <c r="D102" s="55"/>
    </row>
    <row r="103" ht="12.75">
      <c r="D103" s="55"/>
    </row>
    <row r="104" ht="12.75">
      <c r="D104" s="55"/>
    </row>
    <row r="105" ht="12.75">
      <c r="D105" s="55"/>
    </row>
    <row r="106" ht="12.75">
      <c r="D106" s="55"/>
    </row>
    <row r="107" ht="12.75">
      <c r="D107" s="55"/>
    </row>
    <row r="108" ht="12.75">
      <c r="D108" s="55"/>
    </row>
    <row r="109" ht="12.75">
      <c r="D109" s="55"/>
    </row>
    <row r="110" ht="12.75">
      <c r="D110" s="55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8"/>
  <sheetViews>
    <sheetView zoomScale="90" zoomScaleNormal="90" zoomScalePageLayoutView="0" workbookViewId="0" topLeftCell="A25">
      <selection activeCell="P39" sqref="P39"/>
    </sheetView>
  </sheetViews>
  <sheetFormatPr defaultColWidth="11.421875" defaultRowHeight="12.75"/>
  <cols>
    <col min="1" max="1" width="16.421875" style="0" customWidth="1"/>
    <col min="2" max="15" width="9.140625" style="0" customWidth="1"/>
    <col min="16" max="16" width="9.7109375" style="0" bestFit="1" customWidth="1"/>
  </cols>
  <sheetData>
    <row r="1" spans="1:16" s="15" customFormat="1" ht="15.75">
      <c r="A1" s="14" t="s">
        <v>29</v>
      </c>
      <c r="B1" s="16"/>
      <c r="C1" s="135">
        <v>11126000</v>
      </c>
      <c r="D1" s="134"/>
      <c r="E1" s="14"/>
      <c r="F1" s="134" t="s">
        <v>81</v>
      </c>
      <c r="G1" s="134"/>
      <c r="H1" s="134"/>
      <c r="L1" s="58" t="s">
        <v>22</v>
      </c>
      <c r="M1" s="74"/>
      <c r="N1" s="73"/>
      <c r="O1" s="151" t="s">
        <v>13</v>
      </c>
      <c r="P1" s="152">
        <v>2012</v>
      </c>
    </row>
    <row r="2" spans="1:9" ht="16.5" thickBot="1">
      <c r="A2" s="15"/>
      <c r="C2" s="149"/>
      <c r="D2" s="150"/>
      <c r="E2" s="212" t="s">
        <v>82</v>
      </c>
      <c r="F2" s="212"/>
      <c r="G2" s="212"/>
      <c r="H2" s="212"/>
      <c r="I2" s="212"/>
    </row>
    <row r="3" spans="1:16" s="30" customFormat="1" ht="13.5" thickBot="1">
      <c r="A3" s="216" t="s">
        <v>106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  <c r="P3" s="90"/>
    </row>
    <row r="4" spans="1:16" s="30" customFormat="1" ht="13.5" thickBot="1">
      <c r="A4" s="108"/>
      <c r="B4" s="109" t="s">
        <v>26</v>
      </c>
      <c r="C4" s="110" t="s">
        <v>3</v>
      </c>
      <c r="D4" s="111" t="s">
        <v>4</v>
      </c>
      <c r="E4" s="111" t="s">
        <v>5</v>
      </c>
      <c r="F4" s="111" t="s">
        <v>6</v>
      </c>
      <c r="G4" s="111" t="s">
        <v>2</v>
      </c>
      <c r="H4" s="111" t="s">
        <v>7</v>
      </c>
      <c r="I4" s="111" t="s">
        <v>8</v>
      </c>
      <c r="J4" s="111" t="s">
        <v>9</v>
      </c>
      <c r="K4" s="111" t="s">
        <v>10</v>
      </c>
      <c r="L4" s="111" t="s">
        <v>11</v>
      </c>
      <c r="M4" s="111" t="s">
        <v>12</v>
      </c>
      <c r="N4" s="112" t="s">
        <v>13</v>
      </c>
      <c r="O4" s="113" t="s">
        <v>15</v>
      </c>
      <c r="P4" s="86" t="s">
        <v>32</v>
      </c>
    </row>
    <row r="5" spans="1:16" s="30" customFormat="1" ht="13.5" thickBot="1">
      <c r="A5" s="136">
        <v>2012</v>
      </c>
      <c r="B5" s="137">
        <v>18100</v>
      </c>
      <c r="C5" s="138">
        <v>0</v>
      </c>
      <c r="D5" s="139">
        <v>0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139">
        <v>0</v>
      </c>
      <c r="L5" s="139">
        <v>0</v>
      </c>
      <c r="M5" s="139">
        <v>0</v>
      </c>
      <c r="N5" s="140">
        <v>12130</v>
      </c>
      <c r="O5" s="137">
        <v>12130</v>
      </c>
      <c r="P5" s="165">
        <v>12100</v>
      </c>
    </row>
    <row r="6" spans="1:16" s="30" customFormat="1" ht="12.75">
      <c r="A6" s="141" t="s">
        <v>50</v>
      </c>
      <c r="B6" s="142">
        <v>7400</v>
      </c>
      <c r="C6" s="146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0</v>
      </c>
      <c r="L6" s="147">
        <v>0</v>
      </c>
      <c r="M6" s="147">
        <v>0</v>
      </c>
      <c r="N6" s="148">
        <v>4266</v>
      </c>
      <c r="O6" s="162">
        <v>4266</v>
      </c>
      <c r="P6" s="164">
        <v>4300</v>
      </c>
    </row>
    <row r="7" spans="1:16" s="30" customFormat="1" ht="12.75">
      <c r="A7" s="141" t="s">
        <v>51</v>
      </c>
      <c r="B7" s="142">
        <v>0</v>
      </c>
      <c r="C7" s="146">
        <v>0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8">
        <v>0</v>
      </c>
      <c r="O7" s="142">
        <v>0</v>
      </c>
      <c r="P7" s="161">
        <v>0</v>
      </c>
    </row>
    <row r="8" spans="1:16" s="30" customFormat="1" ht="12.75">
      <c r="A8" s="141" t="s">
        <v>52</v>
      </c>
      <c r="B8" s="142">
        <v>10700</v>
      </c>
      <c r="C8" s="146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8">
        <v>7864</v>
      </c>
      <c r="O8" s="142">
        <v>7864</v>
      </c>
      <c r="P8" s="161">
        <v>7900</v>
      </c>
    </row>
    <row r="9" spans="1:16" s="30" customFormat="1" ht="12.75">
      <c r="A9" s="101">
        <v>2011</v>
      </c>
      <c r="B9" s="107">
        <v>27800</v>
      </c>
      <c r="C9" s="99">
        <v>0</v>
      </c>
      <c r="D9" s="98">
        <v>0</v>
      </c>
      <c r="E9" s="98">
        <v>0</v>
      </c>
      <c r="F9" s="98">
        <v>0</v>
      </c>
      <c r="G9" s="98">
        <v>0</v>
      </c>
      <c r="H9" s="98">
        <v>0</v>
      </c>
      <c r="I9" s="98">
        <v>0</v>
      </c>
      <c r="J9" s="98">
        <v>0</v>
      </c>
      <c r="K9" s="98">
        <v>0</v>
      </c>
      <c r="L9" s="98">
        <v>0</v>
      </c>
      <c r="M9" s="98">
        <v>19183</v>
      </c>
      <c r="N9" s="103">
        <v>0</v>
      </c>
      <c r="O9" s="105">
        <v>19183</v>
      </c>
      <c r="P9" s="92"/>
    </row>
    <row r="10" spans="1:16" s="30" customFormat="1" ht="13.5" customHeight="1" thickBot="1">
      <c r="A10" s="102">
        <v>2010</v>
      </c>
      <c r="B10" s="91"/>
      <c r="C10" s="10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04"/>
      <c r="O10" s="106"/>
      <c r="P10" s="38"/>
    </row>
    <row r="11" spans="1:17" s="30" customFormat="1" ht="13.5" thickBot="1">
      <c r="A11" s="22"/>
      <c r="B11" s="38"/>
      <c r="C11" s="60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93"/>
      <c r="Q11" s="92"/>
    </row>
    <row r="12" spans="1:17" s="30" customFormat="1" ht="13.5" thickBot="1">
      <c r="A12" s="219" t="s">
        <v>107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1"/>
      <c r="P12" s="90"/>
      <c r="Q12" s="92"/>
    </row>
    <row r="13" spans="1:16" s="30" customFormat="1" ht="13.5" thickBot="1">
      <c r="A13" s="121"/>
      <c r="B13" s="109" t="s">
        <v>26</v>
      </c>
      <c r="C13" s="119" t="s">
        <v>3</v>
      </c>
      <c r="D13" s="111" t="s">
        <v>4</v>
      </c>
      <c r="E13" s="111" t="s">
        <v>5</v>
      </c>
      <c r="F13" s="111" t="s">
        <v>6</v>
      </c>
      <c r="G13" s="111" t="s">
        <v>2</v>
      </c>
      <c r="H13" s="111" t="s">
        <v>7</v>
      </c>
      <c r="I13" s="111" t="s">
        <v>8</v>
      </c>
      <c r="J13" s="111" t="s">
        <v>9</v>
      </c>
      <c r="K13" s="111" t="s">
        <v>10</v>
      </c>
      <c r="L13" s="111" t="s">
        <v>11</v>
      </c>
      <c r="M13" s="111" t="s">
        <v>12</v>
      </c>
      <c r="N13" s="118" t="s">
        <v>13</v>
      </c>
      <c r="O13" s="109" t="s">
        <v>15</v>
      </c>
      <c r="P13" s="114" t="s">
        <v>32</v>
      </c>
    </row>
    <row r="14" spans="1:16" s="30" customFormat="1" ht="13.5" thickBot="1">
      <c r="A14" s="122">
        <v>2012</v>
      </c>
      <c r="B14" s="117">
        <v>60200</v>
      </c>
      <c r="C14" s="120">
        <v>3935.9700000000003</v>
      </c>
      <c r="D14" s="115">
        <v>4779.64</v>
      </c>
      <c r="E14" s="115">
        <v>4510.04</v>
      </c>
      <c r="F14" s="115">
        <v>4136.83</v>
      </c>
      <c r="G14" s="115">
        <v>4026.0499999999997</v>
      </c>
      <c r="H14" s="115">
        <v>4417.92</v>
      </c>
      <c r="I14" s="115">
        <v>7043.3099999999995</v>
      </c>
      <c r="J14" s="115">
        <v>4144.110000000001</v>
      </c>
      <c r="K14" s="115">
        <v>4787.389999999999</v>
      </c>
      <c r="L14" s="115">
        <v>3986.99</v>
      </c>
      <c r="M14" s="115">
        <v>7184.8099999999995</v>
      </c>
      <c r="N14" s="116">
        <v>5488.129999999999</v>
      </c>
      <c r="O14" s="117">
        <v>58441.189999999995</v>
      </c>
      <c r="P14" s="165">
        <v>58400</v>
      </c>
    </row>
    <row r="15" spans="1:16" s="123" customFormat="1" ht="12.75">
      <c r="A15" s="125" t="s">
        <v>67</v>
      </c>
      <c r="B15" s="126">
        <v>51300</v>
      </c>
      <c r="C15" s="127">
        <v>3861.5200000000004</v>
      </c>
      <c r="D15" s="127">
        <v>3858.5299999999997</v>
      </c>
      <c r="E15" s="127">
        <v>3857.68</v>
      </c>
      <c r="F15" s="127">
        <v>3859.58</v>
      </c>
      <c r="G15" s="127">
        <v>3858.3999999999996</v>
      </c>
      <c r="H15" s="127">
        <v>4392.92</v>
      </c>
      <c r="I15" s="127">
        <v>4240.22</v>
      </c>
      <c r="J15" s="127">
        <v>3992.1800000000003</v>
      </c>
      <c r="K15" s="127">
        <v>3988.7</v>
      </c>
      <c r="L15" s="127">
        <v>3986.99</v>
      </c>
      <c r="M15" s="127">
        <v>7166.41</v>
      </c>
      <c r="N15" s="143">
        <v>4601.95</v>
      </c>
      <c r="O15" s="163">
        <v>51665.07999999999</v>
      </c>
      <c r="P15" s="164">
        <v>51700</v>
      </c>
    </row>
    <row r="16" spans="1:16" s="123" customFormat="1" ht="12.75">
      <c r="A16" s="125" t="s">
        <v>68</v>
      </c>
      <c r="B16" s="126">
        <v>7600</v>
      </c>
      <c r="C16" s="127">
        <v>0</v>
      </c>
      <c r="D16" s="127">
        <v>875.47</v>
      </c>
      <c r="E16" s="127">
        <v>634.11</v>
      </c>
      <c r="F16" s="127">
        <v>104.12</v>
      </c>
      <c r="G16" s="127">
        <v>137.5</v>
      </c>
      <c r="H16" s="127">
        <v>25</v>
      </c>
      <c r="I16" s="127">
        <v>2796.94</v>
      </c>
      <c r="J16" s="127">
        <v>151.93</v>
      </c>
      <c r="K16" s="127">
        <v>790.79</v>
      </c>
      <c r="L16" s="127">
        <v>0</v>
      </c>
      <c r="M16" s="127">
        <v>0</v>
      </c>
      <c r="N16" s="143">
        <v>200</v>
      </c>
      <c r="O16" s="126">
        <v>5715.86</v>
      </c>
      <c r="P16" s="161">
        <v>5700</v>
      </c>
    </row>
    <row r="17" spans="1:16" s="123" customFormat="1" ht="12.75">
      <c r="A17" s="125" t="s">
        <v>69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43">
        <v>0</v>
      </c>
      <c r="O17" s="126">
        <v>0</v>
      </c>
      <c r="P17" s="161">
        <v>0</v>
      </c>
    </row>
    <row r="18" spans="1:16" s="123" customFormat="1" ht="12.75">
      <c r="A18" s="125" t="s">
        <v>70</v>
      </c>
      <c r="B18" s="126">
        <v>1100</v>
      </c>
      <c r="C18" s="127">
        <v>74.45</v>
      </c>
      <c r="D18" s="128">
        <v>45.64</v>
      </c>
      <c r="E18" s="128">
        <v>18.25</v>
      </c>
      <c r="F18" s="128">
        <v>173.13</v>
      </c>
      <c r="G18" s="128">
        <v>30.15</v>
      </c>
      <c r="H18" s="128">
        <v>0</v>
      </c>
      <c r="I18" s="128">
        <v>6.15</v>
      </c>
      <c r="J18" s="128">
        <v>0</v>
      </c>
      <c r="K18" s="128">
        <v>7.9</v>
      </c>
      <c r="L18" s="128">
        <v>0</v>
      </c>
      <c r="M18" s="128">
        <v>18.4</v>
      </c>
      <c r="N18" s="129">
        <v>592.4</v>
      </c>
      <c r="O18" s="126">
        <v>966.4699999999999</v>
      </c>
      <c r="P18" s="161">
        <v>1000</v>
      </c>
    </row>
    <row r="19" spans="1:16" s="123" customFormat="1" ht="12.75">
      <c r="A19" s="125" t="s">
        <v>116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43">
        <v>93.78</v>
      </c>
      <c r="O19" s="126">
        <v>93.78</v>
      </c>
      <c r="P19" s="161">
        <v>100</v>
      </c>
    </row>
    <row r="20" spans="1:16" s="123" customFormat="1" ht="12.75">
      <c r="A20" s="125" t="s">
        <v>72</v>
      </c>
      <c r="B20" s="126">
        <v>200</v>
      </c>
      <c r="C20" s="127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9">
        <v>0</v>
      </c>
      <c r="O20" s="126">
        <v>0</v>
      </c>
      <c r="P20" s="161">
        <v>0</v>
      </c>
    </row>
    <row r="21" spans="1:16" s="123" customFormat="1" ht="12.75">
      <c r="A21" s="125" t="s">
        <v>71</v>
      </c>
      <c r="B21" s="126">
        <v>0</v>
      </c>
      <c r="C21" s="127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9">
        <v>0</v>
      </c>
      <c r="O21" s="126">
        <v>0</v>
      </c>
      <c r="P21" s="161">
        <v>0</v>
      </c>
    </row>
    <row r="22" spans="1:15" s="30" customFormat="1" ht="12.75">
      <c r="A22" s="101">
        <v>2011</v>
      </c>
      <c r="B22" s="107">
        <v>58700</v>
      </c>
      <c r="C22" s="99">
        <v>4143.37</v>
      </c>
      <c r="D22" s="98">
        <v>3845.53</v>
      </c>
      <c r="E22" s="98">
        <v>5280.3</v>
      </c>
      <c r="F22" s="98">
        <v>4006.69</v>
      </c>
      <c r="G22" s="98">
        <v>3923.4</v>
      </c>
      <c r="H22" s="98">
        <v>7519.89</v>
      </c>
      <c r="I22" s="98">
        <v>7986.6</v>
      </c>
      <c r="J22" s="98">
        <v>3990.38</v>
      </c>
      <c r="K22" s="98">
        <v>6004.85</v>
      </c>
      <c r="L22" s="98">
        <v>4294.13</v>
      </c>
      <c r="M22" s="98">
        <v>9159.05</v>
      </c>
      <c r="N22" s="103">
        <v>4439</v>
      </c>
      <c r="O22" s="105">
        <v>64593.19</v>
      </c>
    </row>
    <row r="23" spans="1:15" s="30" customFormat="1" ht="13.5" thickBot="1">
      <c r="A23" s="102">
        <v>2010</v>
      </c>
      <c r="B23" s="91"/>
      <c r="C23" s="10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104"/>
      <c r="O23" s="106"/>
    </row>
    <row r="24" spans="1:15" s="30" customFormat="1" ht="12.75">
      <c r="A24" s="22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6" s="30" customFormat="1" ht="12.75">
      <c r="A25" s="60" t="s">
        <v>118</v>
      </c>
      <c r="P25" s="92"/>
    </row>
    <row r="26" spans="1:13" s="30" customFormat="1" ht="12.75">
      <c r="A26" s="61">
        <v>2012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0</v>
      </c>
      <c r="K26" s="62">
        <v>0</v>
      </c>
      <c r="L26" s="62">
        <v>0</v>
      </c>
      <c r="M26" s="62">
        <v>12130</v>
      </c>
    </row>
    <row r="27" spans="1:13" s="30" customFormat="1" ht="12.75">
      <c r="A27" s="61">
        <v>2011</v>
      </c>
      <c r="B27" s="62">
        <v>0</v>
      </c>
      <c r="C27" s="62">
        <v>0</v>
      </c>
      <c r="D27" s="62">
        <v>0</v>
      </c>
      <c r="E27" s="62">
        <v>0</v>
      </c>
      <c r="F27" s="62">
        <v>0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v>19183</v>
      </c>
      <c r="M27" s="62">
        <v>19183</v>
      </c>
    </row>
    <row r="28" spans="1:13" s="30" customFormat="1" ht="12.75">
      <c r="A28" s="61">
        <v>2010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7" s="30" customFormat="1" ht="13.5" thickBot="1">
      <c r="A29" s="60" t="s">
        <v>119</v>
      </c>
      <c r="B29" s="19"/>
      <c r="C29" s="63"/>
      <c r="D29" s="1"/>
      <c r="E29" s="1"/>
      <c r="F29" s="1"/>
      <c r="G29" s="64"/>
    </row>
    <row r="30" spans="1:16" s="30" customFormat="1" ht="12.75">
      <c r="A30" s="41">
        <v>2012</v>
      </c>
      <c r="B30" s="62">
        <v>3935.9700000000003</v>
      </c>
      <c r="C30" s="62">
        <v>8715.61</v>
      </c>
      <c r="D30" s="62">
        <v>13225.650000000001</v>
      </c>
      <c r="E30" s="62">
        <v>17362.480000000003</v>
      </c>
      <c r="F30" s="62">
        <v>21388.530000000002</v>
      </c>
      <c r="G30" s="62">
        <v>25806.450000000004</v>
      </c>
      <c r="H30" s="62">
        <v>32849.76</v>
      </c>
      <c r="I30" s="62">
        <v>36993.87</v>
      </c>
      <c r="J30" s="62">
        <v>41781.26</v>
      </c>
      <c r="K30" s="62">
        <v>45768.25</v>
      </c>
      <c r="L30" s="62">
        <v>52953.06</v>
      </c>
      <c r="M30" s="62">
        <v>58441.189999999995</v>
      </c>
      <c r="O30" s="222" t="s">
        <v>125</v>
      </c>
      <c r="P30" s="92">
        <v>-42100</v>
      </c>
    </row>
    <row r="31" spans="1:16" s="30" customFormat="1" ht="13.5" thickBot="1">
      <c r="A31" s="41">
        <v>2011</v>
      </c>
      <c r="B31" s="62">
        <v>4143.37</v>
      </c>
      <c r="C31" s="62">
        <v>7988.9</v>
      </c>
      <c r="D31" s="62">
        <v>13269.2</v>
      </c>
      <c r="E31" s="62">
        <v>17275.89</v>
      </c>
      <c r="F31" s="62">
        <v>21199.29</v>
      </c>
      <c r="G31" s="62">
        <v>28719.18</v>
      </c>
      <c r="H31" s="62">
        <v>36705.78</v>
      </c>
      <c r="I31" s="62">
        <v>40696.159999999996</v>
      </c>
      <c r="J31" s="62">
        <v>46701.009999999995</v>
      </c>
      <c r="K31" s="62">
        <v>50995.13999999999</v>
      </c>
      <c r="L31" s="62">
        <v>60154.18999999999</v>
      </c>
      <c r="M31" s="62">
        <v>64593.18999999999</v>
      </c>
      <c r="O31" s="223"/>
      <c r="P31" s="92">
        <v>-46300</v>
      </c>
    </row>
    <row r="32" spans="1:16" ht="12.75">
      <c r="A32" s="41">
        <v>2010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O32" s="224" t="s">
        <v>126</v>
      </c>
      <c r="P32" s="87">
        <v>4200</v>
      </c>
    </row>
    <row r="33" spans="1:15" ht="13.5" thickBot="1">
      <c r="A33" s="18"/>
      <c r="E33" s="20"/>
      <c r="F33" s="47"/>
      <c r="G33" s="20"/>
      <c r="H33" s="20"/>
      <c r="O33" s="225"/>
    </row>
    <row r="34" spans="1:15" ht="12.75">
      <c r="A34" s="18"/>
      <c r="L34" t="s">
        <v>33</v>
      </c>
      <c r="M34" t="s">
        <v>34</v>
      </c>
      <c r="O34" s="226" t="s">
        <v>125</v>
      </c>
    </row>
    <row r="35" spans="1:15" ht="13.5" thickBot="1">
      <c r="A35" s="18"/>
      <c r="L35" s="87">
        <v>-42100</v>
      </c>
      <c r="M35" s="88">
        <v>-46300</v>
      </c>
      <c r="O35" s="227"/>
    </row>
    <row r="36" spans="1:5" ht="15" customHeight="1">
      <c r="A36" s="40"/>
      <c r="B36" s="40"/>
      <c r="C36" s="40"/>
      <c r="D36" s="40"/>
      <c r="E36" s="40"/>
    </row>
    <row r="37" spans="1:2" ht="15" customHeight="1">
      <c r="A37" s="41"/>
      <c r="B37" s="42"/>
    </row>
    <row r="38" spans="1:2" ht="15" customHeight="1">
      <c r="A38" s="41"/>
      <c r="B38" s="42"/>
    </row>
    <row r="39" spans="1:2" ht="15" customHeight="1">
      <c r="A39" s="41"/>
      <c r="B39" s="42"/>
    </row>
    <row r="40" spans="1:4" ht="13.5" thickBot="1">
      <c r="A40" s="65"/>
      <c r="B40" s="22"/>
      <c r="C40" s="22"/>
      <c r="D40" s="19"/>
    </row>
    <row r="41" spans="1:16" ht="16.5" thickBot="1">
      <c r="A41" s="213" t="s">
        <v>122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5"/>
    </row>
    <row r="42" spans="1:16" ht="12.75">
      <c r="A42" s="89"/>
      <c r="B42" s="83"/>
      <c r="C42" s="76"/>
      <c r="D42" s="57"/>
      <c r="E42" s="75"/>
      <c r="F42" s="57"/>
      <c r="G42" s="75"/>
      <c r="H42" s="75"/>
      <c r="I42" s="75"/>
      <c r="J42" s="1"/>
      <c r="K42" s="1"/>
      <c r="L42" s="1"/>
      <c r="M42" s="1"/>
      <c r="N42" s="1"/>
      <c r="O42" s="1"/>
      <c r="P42" s="21"/>
    </row>
    <row r="43" spans="1:16" ht="13.5" thickBot="1">
      <c r="A43" s="77"/>
      <c r="B43" s="78"/>
      <c r="C43" s="78"/>
      <c r="D43" s="79"/>
      <c r="E43" s="80"/>
      <c r="F43" s="81"/>
      <c r="G43" s="80"/>
      <c r="H43" s="80"/>
      <c r="I43" s="80"/>
      <c r="J43" s="80"/>
      <c r="K43" s="80"/>
      <c r="L43" s="80"/>
      <c r="M43" s="80"/>
      <c r="N43" s="80"/>
      <c r="O43" s="80"/>
      <c r="P43" s="82"/>
    </row>
    <row r="44" spans="1:4" ht="13.5" thickBot="1">
      <c r="A44" s="37"/>
      <c r="B44" s="22"/>
      <c r="C44" s="22"/>
      <c r="D44" s="39"/>
    </row>
    <row r="45" spans="1:16" ht="16.5" thickBot="1">
      <c r="A45" s="213" t="s">
        <v>27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</row>
    <row r="46" spans="1:16" ht="12.75">
      <c r="A46" s="89"/>
      <c r="B46" s="83"/>
      <c r="C46" s="76"/>
      <c r="D46" s="57"/>
      <c r="E46" s="75"/>
      <c r="F46" s="57"/>
      <c r="G46" s="75"/>
      <c r="H46" s="75"/>
      <c r="I46" s="75"/>
      <c r="J46" s="1"/>
      <c r="K46" s="174" t="s">
        <v>26</v>
      </c>
      <c r="L46" s="170"/>
      <c r="M46" s="171" t="s">
        <v>92</v>
      </c>
      <c r="N46" s="172"/>
      <c r="O46" s="169" t="s">
        <v>32</v>
      </c>
      <c r="P46" s="21"/>
    </row>
    <row r="47" spans="1:16" ht="12.75">
      <c r="A47" s="89" t="s">
        <v>93</v>
      </c>
      <c r="B47" s="83"/>
      <c r="C47" s="76"/>
      <c r="D47" s="57"/>
      <c r="E47" s="75"/>
      <c r="F47" s="57"/>
      <c r="G47" s="75"/>
      <c r="H47" s="75"/>
      <c r="I47" s="75"/>
      <c r="J47" s="166" t="s">
        <v>98</v>
      </c>
      <c r="K47" s="168">
        <v>30</v>
      </c>
      <c r="L47" s="1"/>
      <c r="M47" s="168">
        <v>24</v>
      </c>
      <c r="N47" s="1"/>
      <c r="O47" s="168">
        <v>24</v>
      </c>
      <c r="P47" s="21"/>
    </row>
    <row r="48" spans="1:16" ht="12.75">
      <c r="A48" s="89" t="s">
        <v>117</v>
      </c>
      <c r="B48" s="83"/>
      <c r="C48" s="76"/>
      <c r="D48" s="57"/>
      <c r="E48" s="75"/>
      <c r="F48" s="57"/>
      <c r="G48" s="75"/>
      <c r="H48" s="75"/>
      <c r="I48" s="75"/>
      <c r="J48" s="167" t="s">
        <v>98</v>
      </c>
      <c r="K48" s="168">
        <v>40</v>
      </c>
      <c r="L48" s="1"/>
      <c r="M48" s="168">
        <v>40</v>
      </c>
      <c r="N48" s="1"/>
      <c r="O48" s="168">
        <v>40</v>
      </c>
      <c r="P48" s="21"/>
    </row>
    <row r="49" spans="1:16" ht="12.75">
      <c r="A49" s="89" t="s">
        <v>94</v>
      </c>
      <c r="B49" s="83"/>
      <c r="C49" s="76"/>
      <c r="D49" s="57"/>
      <c r="E49" s="75"/>
      <c r="F49" s="57"/>
      <c r="G49" s="75"/>
      <c r="H49" s="75"/>
      <c r="I49" s="75"/>
      <c r="J49" s="167" t="s">
        <v>98</v>
      </c>
      <c r="K49" s="168">
        <v>2</v>
      </c>
      <c r="L49" s="1"/>
      <c r="M49" s="168">
        <v>9</v>
      </c>
      <c r="N49" s="1"/>
      <c r="O49" s="168">
        <v>9</v>
      </c>
      <c r="P49" s="21"/>
    </row>
    <row r="50" spans="1:16" ht="12.75">
      <c r="A50" s="89"/>
      <c r="B50" s="83"/>
      <c r="C50" s="76"/>
      <c r="D50" s="57"/>
      <c r="E50" s="75"/>
      <c r="F50" s="57"/>
      <c r="G50" s="75"/>
      <c r="H50" s="75"/>
      <c r="I50" s="75"/>
      <c r="J50" s="167" t="s">
        <v>99</v>
      </c>
      <c r="K50" s="168">
        <v>10</v>
      </c>
      <c r="L50" s="1"/>
      <c r="M50" s="168">
        <v>42</v>
      </c>
      <c r="N50" s="1"/>
      <c r="O50" s="168">
        <v>42</v>
      </c>
      <c r="P50" s="21"/>
    </row>
    <row r="51" spans="1:16" ht="12.75">
      <c r="A51" s="89" t="s">
        <v>95</v>
      </c>
      <c r="B51" s="83"/>
      <c r="C51" s="76"/>
      <c r="D51" s="57"/>
      <c r="E51" s="75"/>
      <c r="F51" s="57"/>
      <c r="G51" s="75"/>
      <c r="H51" s="75"/>
      <c r="I51" s="75"/>
      <c r="J51" s="167" t="s">
        <v>98</v>
      </c>
      <c r="K51" s="168">
        <v>60</v>
      </c>
      <c r="L51" s="1"/>
      <c r="M51" s="168">
        <v>37</v>
      </c>
      <c r="N51" s="1"/>
      <c r="O51" s="168">
        <v>37</v>
      </c>
      <c r="P51" s="21"/>
    </row>
    <row r="52" spans="1:16" ht="12.75">
      <c r="A52" s="89" t="s">
        <v>96</v>
      </c>
      <c r="B52" s="83"/>
      <c r="C52" s="76"/>
      <c r="D52" s="57"/>
      <c r="E52" s="75"/>
      <c r="F52" s="57"/>
      <c r="G52" s="75"/>
      <c r="H52" s="75"/>
      <c r="I52" s="75"/>
      <c r="J52" s="167" t="s">
        <v>98</v>
      </c>
      <c r="K52" s="168">
        <v>200</v>
      </c>
      <c r="L52" s="1"/>
      <c r="M52" s="168">
        <v>165</v>
      </c>
      <c r="N52" s="1"/>
      <c r="O52" s="168">
        <v>165</v>
      </c>
      <c r="P52" s="21"/>
    </row>
    <row r="53" spans="1:16" ht="12.75">
      <c r="A53" s="89" t="s">
        <v>97</v>
      </c>
      <c r="B53" s="83"/>
      <c r="C53" s="76"/>
      <c r="D53" s="57"/>
      <c r="E53" s="75"/>
      <c r="F53" s="57"/>
      <c r="G53" s="75"/>
      <c r="H53" s="75"/>
      <c r="I53" s="75"/>
      <c r="J53" s="173" t="s">
        <v>98</v>
      </c>
      <c r="K53" s="168">
        <v>4</v>
      </c>
      <c r="L53" s="1"/>
      <c r="M53" s="168">
        <v>4</v>
      </c>
      <c r="N53" s="1"/>
      <c r="O53" s="168">
        <v>4</v>
      </c>
      <c r="P53" s="21"/>
    </row>
    <row r="54" spans="1:16" ht="13.5" thickBot="1">
      <c r="A54" s="77"/>
      <c r="B54" s="78"/>
      <c r="C54" s="78"/>
      <c r="D54" s="79"/>
      <c r="E54" s="80"/>
      <c r="F54" s="81"/>
      <c r="G54" s="80"/>
      <c r="H54" s="80"/>
      <c r="I54" s="80"/>
      <c r="J54" s="80"/>
      <c r="K54" s="80"/>
      <c r="L54" s="80"/>
      <c r="M54" s="80"/>
      <c r="N54" s="80"/>
      <c r="O54" s="80"/>
      <c r="P54" s="82"/>
    </row>
    <row r="55" spans="1:15" ht="13.5" thickBot="1">
      <c r="A55" s="37"/>
      <c r="B55" s="22"/>
      <c r="C55" s="22"/>
      <c r="D55" s="39"/>
      <c r="J55" s="197" t="s">
        <v>98</v>
      </c>
      <c r="K55" s="199">
        <v>336</v>
      </c>
      <c r="L55" s="198"/>
      <c r="M55" s="199">
        <v>279</v>
      </c>
      <c r="N55" s="198"/>
      <c r="O55" s="199">
        <v>279</v>
      </c>
    </row>
    <row r="56" spans="1:16" ht="16.5" thickBot="1">
      <c r="A56" s="213" t="s">
        <v>28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5"/>
    </row>
    <row r="57" spans="1:6" ht="12.75">
      <c r="A57" s="37"/>
      <c r="B57" s="22"/>
      <c r="C57" s="22"/>
      <c r="D57" s="39"/>
      <c r="F57" s="4"/>
    </row>
    <row r="58" spans="2:6" ht="12.75">
      <c r="B58" s="22"/>
      <c r="C58" s="22"/>
      <c r="D58" s="39"/>
      <c r="F58" s="4"/>
    </row>
    <row r="59" spans="1:4" ht="12.75">
      <c r="A59" s="65"/>
      <c r="B59" s="22"/>
      <c r="C59" s="22"/>
      <c r="D59" s="19"/>
    </row>
    <row r="60" spans="1:11" ht="12.75">
      <c r="A60" s="66"/>
      <c r="B60" s="22"/>
      <c r="C60" s="22"/>
      <c r="D60" s="39"/>
      <c r="F60" s="4"/>
      <c r="J60" s="1"/>
      <c r="K60" s="1"/>
    </row>
    <row r="61" spans="1:11" ht="12.75">
      <c r="A61" s="67"/>
      <c r="B61" s="22"/>
      <c r="C61" s="22"/>
      <c r="D61" s="39"/>
      <c r="F61" s="4"/>
      <c r="J61" s="1"/>
      <c r="K61" s="1"/>
    </row>
    <row r="62" spans="1:11" ht="12.75">
      <c r="A62" s="37"/>
      <c r="B62" s="22"/>
      <c r="C62" s="22"/>
      <c r="D62" s="39"/>
      <c r="F62" s="4"/>
      <c r="J62" s="1"/>
      <c r="K62" s="1"/>
    </row>
    <row r="63" spans="1:11" ht="12.75">
      <c r="A63" s="22"/>
      <c r="B63" s="22"/>
      <c r="C63" s="22"/>
      <c r="D63" s="22"/>
      <c r="J63" s="1"/>
      <c r="K63" s="1"/>
    </row>
    <row r="64" spans="4:11" ht="12.75">
      <c r="D64" s="52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9" ht="12.75">
      <c r="F67" s="1"/>
      <c r="G67" s="1"/>
      <c r="H67" s="1"/>
      <c r="I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6:11" ht="12.75">
      <c r="F76" s="1"/>
      <c r="G76" s="1"/>
      <c r="H76" s="1"/>
      <c r="I76" s="1"/>
      <c r="J76" s="1"/>
      <c r="K76" s="1"/>
    </row>
    <row r="77" spans="6:11" ht="12.75">
      <c r="F77" s="1"/>
      <c r="G77" s="1"/>
      <c r="H77" s="1"/>
      <c r="I77" s="1"/>
      <c r="J77" s="1"/>
      <c r="K77" s="1"/>
    </row>
    <row r="78" spans="6:11" ht="12.75"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43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2.7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</sheetData>
  <sheetProtection/>
  <mergeCells count="9">
    <mergeCell ref="E2:I2"/>
    <mergeCell ref="A56:P56"/>
    <mergeCell ref="A3:O3"/>
    <mergeCell ref="A12:O12"/>
    <mergeCell ref="O30:O31"/>
    <mergeCell ref="O32:O33"/>
    <mergeCell ref="O34:O35"/>
    <mergeCell ref="A45:P45"/>
    <mergeCell ref="A41:P41"/>
  </mergeCells>
  <printOptions horizontalCentered="1" verticalCentered="1"/>
  <pageMargins left="0.3937007874015748" right="0.3937007874015748" top="0.3937007874015748" bottom="0.28" header="0.29" footer="0.16"/>
  <pageSetup fitToHeight="1" fitToWidth="1" horizontalDpi="300" verticalDpi="300" orientation="landscape" paperSize="9" scale="6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7"/>
  <sheetViews>
    <sheetView zoomScale="90" zoomScaleNormal="90" zoomScalePageLayoutView="0" workbookViewId="0" topLeftCell="A22">
      <selection activeCell="P39" sqref="P39"/>
    </sheetView>
  </sheetViews>
  <sheetFormatPr defaultColWidth="11.421875" defaultRowHeight="12.75"/>
  <cols>
    <col min="1" max="1" width="16.421875" style="0" customWidth="1"/>
    <col min="2" max="15" width="9.140625" style="0" customWidth="1"/>
    <col min="16" max="16" width="9.7109375" style="0" bestFit="1" customWidth="1"/>
  </cols>
  <sheetData>
    <row r="1" spans="1:16" s="15" customFormat="1" ht="15.75">
      <c r="A1" s="14" t="s">
        <v>29</v>
      </c>
      <c r="B1" s="16"/>
      <c r="C1" s="135">
        <v>11127000</v>
      </c>
      <c r="D1" s="134"/>
      <c r="E1" s="14"/>
      <c r="F1" s="134" t="s">
        <v>83</v>
      </c>
      <c r="G1" s="134"/>
      <c r="H1" s="134"/>
      <c r="L1" s="58" t="s">
        <v>22</v>
      </c>
      <c r="M1" s="74"/>
      <c r="N1" s="73"/>
      <c r="O1" s="151" t="s">
        <v>13</v>
      </c>
      <c r="P1" s="152">
        <v>2012</v>
      </c>
    </row>
    <row r="2" spans="1:9" ht="16.5" thickBot="1">
      <c r="A2" s="15"/>
      <c r="C2" s="149"/>
      <c r="D2" s="150"/>
      <c r="E2" s="212" t="s">
        <v>82</v>
      </c>
      <c r="F2" s="212"/>
      <c r="G2" s="212"/>
      <c r="H2" s="212"/>
      <c r="I2" s="212"/>
    </row>
    <row r="3" spans="1:16" s="30" customFormat="1" ht="13.5" thickBot="1">
      <c r="A3" s="216" t="s">
        <v>106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  <c r="P3" s="90"/>
    </row>
    <row r="4" spans="1:16" s="30" customFormat="1" ht="13.5" thickBot="1">
      <c r="A4" s="108"/>
      <c r="B4" s="109" t="s">
        <v>26</v>
      </c>
      <c r="C4" s="110" t="s">
        <v>3</v>
      </c>
      <c r="D4" s="111" t="s">
        <v>4</v>
      </c>
      <c r="E4" s="111" t="s">
        <v>5</v>
      </c>
      <c r="F4" s="111" t="s">
        <v>6</v>
      </c>
      <c r="G4" s="111" t="s">
        <v>2</v>
      </c>
      <c r="H4" s="111" t="s">
        <v>7</v>
      </c>
      <c r="I4" s="111" t="s">
        <v>8</v>
      </c>
      <c r="J4" s="111" t="s">
        <v>9</v>
      </c>
      <c r="K4" s="111" t="s">
        <v>10</v>
      </c>
      <c r="L4" s="111" t="s">
        <v>11</v>
      </c>
      <c r="M4" s="111" t="s">
        <v>12</v>
      </c>
      <c r="N4" s="112" t="s">
        <v>13</v>
      </c>
      <c r="O4" s="113" t="s">
        <v>15</v>
      </c>
      <c r="P4" s="86" t="s">
        <v>32</v>
      </c>
    </row>
    <row r="5" spans="1:16" s="30" customFormat="1" ht="13.5" thickBot="1">
      <c r="A5" s="136">
        <v>2012</v>
      </c>
      <c r="B5" s="137">
        <v>0</v>
      </c>
      <c r="C5" s="138">
        <v>0</v>
      </c>
      <c r="D5" s="139">
        <v>0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139">
        <v>450</v>
      </c>
      <c r="L5" s="139">
        <v>1200</v>
      </c>
      <c r="M5" s="139">
        <v>40.32</v>
      </c>
      <c r="N5" s="140">
        <v>0</v>
      </c>
      <c r="O5" s="137">
        <v>1690.32</v>
      </c>
      <c r="P5" s="165">
        <v>1700</v>
      </c>
    </row>
    <row r="6" spans="1:16" s="30" customFormat="1" ht="12.75">
      <c r="A6" s="141" t="s">
        <v>50</v>
      </c>
      <c r="B6" s="142">
        <v>0</v>
      </c>
      <c r="C6" s="146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450</v>
      </c>
      <c r="L6" s="147">
        <v>1200</v>
      </c>
      <c r="M6" s="147">
        <v>40.32</v>
      </c>
      <c r="N6" s="148">
        <v>0</v>
      </c>
      <c r="O6" s="162">
        <v>1690.32</v>
      </c>
      <c r="P6" s="164">
        <v>1700</v>
      </c>
    </row>
    <row r="7" spans="1:16" s="30" customFormat="1" ht="12.75">
      <c r="A7" s="141" t="s">
        <v>51</v>
      </c>
      <c r="B7" s="142">
        <v>0</v>
      </c>
      <c r="C7" s="146">
        <v>0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8">
        <v>0</v>
      </c>
      <c r="O7" s="142">
        <v>0</v>
      </c>
      <c r="P7" s="161">
        <v>0</v>
      </c>
    </row>
    <row r="8" spans="1:16" s="30" customFormat="1" ht="12.75">
      <c r="A8" s="141" t="s">
        <v>52</v>
      </c>
      <c r="B8" s="142">
        <v>0</v>
      </c>
      <c r="C8" s="146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8">
        <v>0</v>
      </c>
      <c r="O8" s="142">
        <v>0</v>
      </c>
      <c r="P8" s="161">
        <v>0</v>
      </c>
    </row>
    <row r="9" spans="1:16" s="30" customFormat="1" ht="12.75">
      <c r="A9" s="101">
        <v>2011</v>
      </c>
      <c r="B9" s="107">
        <v>0</v>
      </c>
      <c r="C9" s="99">
        <v>14</v>
      </c>
      <c r="D9" s="98">
        <v>250</v>
      </c>
      <c r="E9" s="98">
        <v>0</v>
      </c>
      <c r="F9" s="98">
        <v>5</v>
      </c>
      <c r="G9" s="98">
        <v>3000</v>
      </c>
      <c r="H9" s="98">
        <v>6398.32</v>
      </c>
      <c r="I9" s="98">
        <v>605</v>
      </c>
      <c r="J9" s="98">
        <v>96.75</v>
      </c>
      <c r="K9" s="98">
        <v>1300</v>
      </c>
      <c r="L9" s="98">
        <v>0</v>
      </c>
      <c r="M9" s="98">
        <v>2141.44</v>
      </c>
      <c r="N9" s="103">
        <v>964.58</v>
      </c>
      <c r="O9" s="105">
        <v>14775.09</v>
      </c>
      <c r="P9" s="92"/>
    </row>
    <row r="10" spans="1:16" s="30" customFormat="1" ht="13.5" customHeight="1" thickBot="1">
      <c r="A10" s="102">
        <v>2010</v>
      </c>
      <c r="B10" s="91"/>
      <c r="C10" s="100"/>
      <c r="D10" s="59"/>
      <c r="E10" s="59"/>
      <c r="F10" s="59"/>
      <c r="G10" s="59"/>
      <c r="H10" s="59"/>
      <c r="I10" s="59"/>
      <c r="J10" s="59"/>
      <c r="K10" s="59"/>
      <c r="L10" s="59"/>
      <c r="M10" s="59"/>
      <c r="N10" s="104"/>
      <c r="O10" s="106"/>
      <c r="P10" s="38"/>
    </row>
    <row r="11" spans="1:17" s="30" customFormat="1" ht="13.5" thickBot="1">
      <c r="A11" s="22"/>
      <c r="B11" s="38"/>
      <c r="C11" s="60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93"/>
      <c r="Q11" s="92"/>
    </row>
    <row r="12" spans="1:17" s="30" customFormat="1" ht="13.5" thickBot="1">
      <c r="A12" s="219" t="s">
        <v>107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1"/>
      <c r="P12" s="90"/>
      <c r="Q12" s="92"/>
    </row>
    <row r="13" spans="1:16" s="30" customFormat="1" ht="13.5" thickBot="1">
      <c r="A13" s="121"/>
      <c r="B13" s="109" t="s">
        <v>26</v>
      </c>
      <c r="C13" s="119" t="s">
        <v>3</v>
      </c>
      <c r="D13" s="111" t="s">
        <v>4</v>
      </c>
      <c r="E13" s="111" t="s">
        <v>5</v>
      </c>
      <c r="F13" s="111" t="s">
        <v>6</v>
      </c>
      <c r="G13" s="111" t="s">
        <v>2</v>
      </c>
      <c r="H13" s="111" t="s">
        <v>7</v>
      </c>
      <c r="I13" s="111" t="s">
        <v>8</v>
      </c>
      <c r="J13" s="111" t="s">
        <v>9</v>
      </c>
      <c r="K13" s="111" t="s">
        <v>10</v>
      </c>
      <c r="L13" s="111" t="s">
        <v>11</v>
      </c>
      <c r="M13" s="111" t="s">
        <v>12</v>
      </c>
      <c r="N13" s="118" t="s">
        <v>13</v>
      </c>
      <c r="O13" s="109" t="s">
        <v>15</v>
      </c>
      <c r="P13" s="114" t="s">
        <v>32</v>
      </c>
    </row>
    <row r="14" spans="1:16" s="30" customFormat="1" ht="13.5" thickBot="1">
      <c r="A14" s="122">
        <v>2012</v>
      </c>
      <c r="B14" s="117">
        <v>75000</v>
      </c>
      <c r="C14" s="120">
        <v>4204.32</v>
      </c>
      <c r="D14" s="115">
        <v>5013.820000000001</v>
      </c>
      <c r="E14" s="115">
        <v>4798.36</v>
      </c>
      <c r="F14" s="115">
        <v>4492.61</v>
      </c>
      <c r="G14" s="115">
        <v>4572.3</v>
      </c>
      <c r="H14" s="115">
        <v>4490.93</v>
      </c>
      <c r="I14" s="115">
        <v>9903.000000000002</v>
      </c>
      <c r="J14" s="115">
        <v>4514.14</v>
      </c>
      <c r="K14" s="115">
        <v>4877.5199999999995</v>
      </c>
      <c r="L14" s="115">
        <v>4636.4</v>
      </c>
      <c r="M14" s="115">
        <v>7262.49</v>
      </c>
      <c r="N14" s="116">
        <v>9745.079999999998</v>
      </c>
      <c r="O14" s="117">
        <v>68510.97</v>
      </c>
      <c r="P14" s="165">
        <v>68500</v>
      </c>
    </row>
    <row r="15" spans="1:16" s="123" customFormat="1" ht="12.75">
      <c r="A15" s="125" t="s">
        <v>67</v>
      </c>
      <c r="B15" s="126">
        <v>51300</v>
      </c>
      <c r="C15" s="127">
        <v>3861.6</v>
      </c>
      <c r="D15" s="127">
        <v>3858.6400000000003</v>
      </c>
      <c r="E15" s="127">
        <v>3857.77</v>
      </c>
      <c r="F15" s="127">
        <v>3859.66</v>
      </c>
      <c r="G15" s="127">
        <v>3858.48</v>
      </c>
      <c r="H15" s="127">
        <v>4393.13</v>
      </c>
      <c r="I15" s="127">
        <v>4240.37</v>
      </c>
      <c r="J15" s="127">
        <v>3992.3500000000004</v>
      </c>
      <c r="K15" s="127">
        <v>3988.8199999999997</v>
      </c>
      <c r="L15" s="127">
        <v>3987.11</v>
      </c>
      <c r="M15" s="127">
        <v>7166.57</v>
      </c>
      <c r="N15" s="143">
        <v>4602.17</v>
      </c>
      <c r="O15" s="163">
        <v>51666.67</v>
      </c>
      <c r="P15" s="164">
        <v>51700</v>
      </c>
    </row>
    <row r="16" spans="1:16" s="123" customFormat="1" ht="12.75">
      <c r="A16" s="125" t="s">
        <v>68</v>
      </c>
      <c r="B16" s="126">
        <v>13500</v>
      </c>
      <c r="C16" s="127">
        <v>88.36</v>
      </c>
      <c r="D16" s="127">
        <v>955.47</v>
      </c>
      <c r="E16" s="127">
        <v>769.05</v>
      </c>
      <c r="F16" s="127">
        <v>104.13</v>
      </c>
      <c r="G16" s="127">
        <v>137.5</v>
      </c>
      <c r="H16" s="127">
        <v>25</v>
      </c>
      <c r="I16" s="127">
        <v>5573.1900000000005</v>
      </c>
      <c r="J16" s="127">
        <v>465.42</v>
      </c>
      <c r="K16" s="127">
        <v>816.99</v>
      </c>
      <c r="L16" s="127">
        <v>40</v>
      </c>
      <c r="M16" s="127">
        <v>0</v>
      </c>
      <c r="N16" s="143">
        <v>1232.29</v>
      </c>
      <c r="O16" s="126">
        <v>10207.400000000001</v>
      </c>
      <c r="P16" s="161">
        <v>10200</v>
      </c>
    </row>
    <row r="17" spans="1:16" s="123" customFormat="1" ht="12.75">
      <c r="A17" s="125" t="s">
        <v>69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43">
        <v>0</v>
      </c>
      <c r="O17" s="126">
        <v>0</v>
      </c>
      <c r="P17" s="161">
        <v>0</v>
      </c>
    </row>
    <row r="18" spans="1:16" s="123" customFormat="1" ht="12.75">
      <c r="A18" s="125" t="s">
        <v>70</v>
      </c>
      <c r="B18" s="126">
        <v>10100</v>
      </c>
      <c r="C18" s="127">
        <v>254.36</v>
      </c>
      <c r="D18" s="128">
        <v>199.70999999999998</v>
      </c>
      <c r="E18" s="128">
        <v>171.54000000000002</v>
      </c>
      <c r="F18" s="128">
        <v>528.8199999999999</v>
      </c>
      <c r="G18" s="128">
        <v>576.3199999999999</v>
      </c>
      <c r="H18" s="128">
        <v>72.8</v>
      </c>
      <c r="I18" s="128">
        <v>89.44</v>
      </c>
      <c r="J18" s="128">
        <v>56.370000000000005</v>
      </c>
      <c r="K18" s="128">
        <v>71.71000000000001</v>
      </c>
      <c r="L18" s="128">
        <v>609.29</v>
      </c>
      <c r="M18" s="128">
        <v>95.91999999999999</v>
      </c>
      <c r="N18" s="129">
        <v>3504.16</v>
      </c>
      <c r="O18" s="126">
        <v>6230.44</v>
      </c>
      <c r="P18" s="161">
        <v>6200</v>
      </c>
    </row>
    <row r="19" spans="1:16" s="123" customFormat="1" ht="12.75">
      <c r="A19" s="125" t="s">
        <v>116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43">
        <v>380.96000000000004</v>
      </c>
      <c r="O19" s="126">
        <v>380.96000000000004</v>
      </c>
      <c r="P19" s="161">
        <v>400</v>
      </c>
    </row>
    <row r="20" spans="1:16" s="123" customFormat="1" ht="12.75">
      <c r="A20" s="125" t="s">
        <v>72</v>
      </c>
      <c r="B20" s="126">
        <v>100</v>
      </c>
      <c r="C20" s="127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9">
        <v>25.5</v>
      </c>
      <c r="O20" s="126">
        <v>25.5</v>
      </c>
      <c r="P20" s="161">
        <v>0</v>
      </c>
    </row>
    <row r="21" spans="1:16" s="123" customFormat="1" ht="12.75">
      <c r="A21" s="125" t="s">
        <v>71</v>
      </c>
      <c r="B21" s="126">
        <v>0</v>
      </c>
      <c r="C21" s="127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9">
        <v>0</v>
      </c>
      <c r="O21" s="126">
        <v>0</v>
      </c>
      <c r="P21" s="161">
        <v>0</v>
      </c>
    </row>
    <row r="22" spans="1:15" s="30" customFormat="1" ht="12.75">
      <c r="A22" s="101">
        <v>2011</v>
      </c>
      <c r="B22" s="107">
        <v>70400</v>
      </c>
      <c r="C22" s="99">
        <v>4289.64</v>
      </c>
      <c r="D22" s="98">
        <v>4463.88</v>
      </c>
      <c r="E22" s="98">
        <v>5875.25</v>
      </c>
      <c r="F22" s="98">
        <v>4426.8</v>
      </c>
      <c r="G22" s="98">
        <v>4963.23</v>
      </c>
      <c r="H22" s="98">
        <v>11348.34</v>
      </c>
      <c r="I22" s="98">
        <v>8107.56</v>
      </c>
      <c r="J22" s="98">
        <v>4357.2</v>
      </c>
      <c r="K22" s="98">
        <v>6221.89</v>
      </c>
      <c r="L22" s="98">
        <v>4399.49</v>
      </c>
      <c r="M22" s="98">
        <v>9590.43</v>
      </c>
      <c r="N22" s="103">
        <v>4827.43</v>
      </c>
      <c r="O22" s="105">
        <v>72871.14</v>
      </c>
    </row>
    <row r="23" spans="1:15" s="30" customFormat="1" ht="13.5" thickBot="1">
      <c r="A23" s="102">
        <v>2010</v>
      </c>
      <c r="B23" s="91"/>
      <c r="C23" s="100"/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104"/>
      <c r="O23" s="106"/>
    </row>
    <row r="24" spans="1:15" s="30" customFormat="1" ht="12.75">
      <c r="A24" s="22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6" s="30" customFormat="1" ht="12.75">
      <c r="A25" s="60" t="s">
        <v>118</v>
      </c>
      <c r="P25" s="92"/>
    </row>
    <row r="26" spans="1:13" s="30" customFormat="1" ht="12.75">
      <c r="A26" s="61">
        <v>2012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450</v>
      </c>
      <c r="K26" s="62">
        <v>1650</v>
      </c>
      <c r="L26" s="62">
        <v>1690.32</v>
      </c>
      <c r="M26" s="62">
        <v>1690.32</v>
      </c>
    </row>
    <row r="27" spans="1:13" s="30" customFormat="1" ht="12.75">
      <c r="A27" s="61">
        <v>2011</v>
      </c>
      <c r="B27" s="62">
        <v>14</v>
      </c>
      <c r="C27" s="62">
        <v>264</v>
      </c>
      <c r="D27" s="62">
        <v>264</v>
      </c>
      <c r="E27" s="62">
        <v>269</v>
      </c>
      <c r="F27" s="62">
        <v>3269</v>
      </c>
      <c r="G27" s="62">
        <v>9667.32</v>
      </c>
      <c r="H27" s="62">
        <v>10272.32</v>
      </c>
      <c r="I27" s="62">
        <v>10369.07</v>
      </c>
      <c r="J27" s="62">
        <v>11669.07</v>
      </c>
      <c r="K27" s="62">
        <v>11669.07</v>
      </c>
      <c r="L27" s="62">
        <v>13810.51</v>
      </c>
      <c r="M27" s="62">
        <v>14775.09</v>
      </c>
    </row>
    <row r="28" spans="1:13" s="30" customFormat="1" ht="12.75">
      <c r="A28" s="61">
        <v>2010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7" s="30" customFormat="1" ht="13.5" thickBot="1">
      <c r="A29" s="60" t="s">
        <v>119</v>
      </c>
      <c r="B29" s="19"/>
      <c r="C29" s="63"/>
      <c r="D29" s="1"/>
      <c r="E29" s="1"/>
      <c r="F29" s="1"/>
      <c r="G29" s="64"/>
    </row>
    <row r="30" spans="1:16" s="30" customFormat="1" ht="12.75">
      <c r="A30" s="41">
        <v>2012</v>
      </c>
      <c r="B30" s="62">
        <v>4204.32</v>
      </c>
      <c r="C30" s="62">
        <v>9218.14</v>
      </c>
      <c r="D30" s="62">
        <v>14016.5</v>
      </c>
      <c r="E30" s="62">
        <v>18509.11</v>
      </c>
      <c r="F30" s="62">
        <v>23081.41</v>
      </c>
      <c r="G30" s="62">
        <v>27572.34</v>
      </c>
      <c r="H30" s="62">
        <v>37475.340000000004</v>
      </c>
      <c r="I30" s="62">
        <v>41989.48</v>
      </c>
      <c r="J30" s="62">
        <v>46867</v>
      </c>
      <c r="K30" s="62">
        <v>51503.4</v>
      </c>
      <c r="L30" s="62">
        <v>58765.89</v>
      </c>
      <c r="M30" s="62">
        <v>68510.97</v>
      </c>
      <c r="O30" s="222" t="s">
        <v>125</v>
      </c>
      <c r="P30" s="92">
        <v>-75000</v>
      </c>
    </row>
    <row r="31" spans="1:16" s="30" customFormat="1" ht="13.5" thickBot="1">
      <c r="A31" s="41">
        <v>2011</v>
      </c>
      <c r="B31" s="62">
        <v>4289.64</v>
      </c>
      <c r="C31" s="62">
        <v>8753.52</v>
      </c>
      <c r="D31" s="62">
        <v>14628.77</v>
      </c>
      <c r="E31" s="62">
        <v>19055.57</v>
      </c>
      <c r="F31" s="62">
        <v>24018.8</v>
      </c>
      <c r="G31" s="62">
        <v>35367.14</v>
      </c>
      <c r="H31" s="62">
        <v>43474.7</v>
      </c>
      <c r="I31" s="62">
        <v>47831.899999999994</v>
      </c>
      <c r="J31" s="62">
        <v>54053.78999999999</v>
      </c>
      <c r="K31" s="62">
        <v>58453.27999999999</v>
      </c>
      <c r="L31" s="62">
        <v>68043.70999999999</v>
      </c>
      <c r="M31" s="62">
        <v>72871.13999999998</v>
      </c>
      <c r="O31" s="223"/>
      <c r="P31" s="92">
        <v>-66800</v>
      </c>
    </row>
    <row r="32" spans="1:16" ht="12.75">
      <c r="A32" s="41">
        <v>2010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O32" s="224" t="s">
        <v>126</v>
      </c>
      <c r="P32" s="87">
        <v>-8200</v>
      </c>
    </row>
    <row r="33" spans="1:15" ht="13.5" thickBot="1">
      <c r="A33" s="18"/>
      <c r="E33" s="20"/>
      <c r="F33" s="47"/>
      <c r="G33" s="20"/>
      <c r="H33" s="20"/>
      <c r="O33" s="225"/>
    </row>
    <row r="34" spans="1:15" ht="12.75">
      <c r="A34" s="18"/>
      <c r="L34" t="s">
        <v>33</v>
      </c>
      <c r="M34" t="s">
        <v>34</v>
      </c>
      <c r="O34" s="226" t="s">
        <v>125</v>
      </c>
    </row>
    <row r="35" spans="1:15" ht="13.5" thickBot="1">
      <c r="A35" s="18"/>
      <c r="L35" s="87">
        <v>-75000</v>
      </c>
      <c r="M35" s="88">
        <v>-66800</v>
      </c>
      <c r="O35" s="227"/>
    </row>
    <row r="36" spans="1:5" ht="15" customHeight="1">
      <c r="A36" s="40"/>
      <c r="B36" s="40"/>
      <c r="C36" s="40"/>
      <c r="D36" s="40"/>
      <c r="E36" s="40"/>
    </row>
    <row r="37" spans="1:2" ht="15" customHeight="1">
      <c r="A37" s="41"/>
      <c r="B37" s="42"/>
    </row>
    <row r="38" spans="1:2" ht="15" customHeight="1">
      <c r="A38" s="41"/>
      <c r="B38" s="42"/>
    </row>
    <row r="39" spans="1:2" ht="15" customHeight="1">
      <c r="A39" s="41"/>
      <c r="B39" s="42"/>
    </row>
    <row r="40" spans="1:4" ht="13.5" thickBot="1">
      <c r="A40" s="65"/>
      <c r="B40" s="22"/>
      <c r="C40" s="22"/>
      <c r="D40" s="19"/>
    </row>
    <row r="41" spans="1:16" ht="16.5" thickBot="1">
      <c r="A41" s="213" t="s">
        <v>122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5"/>
    </row>
    <row r="42" spans="1:16" ht="12.75">
      <c r="A42" s="89"/>
      <c r="B42" s="83"/>
      <c r="C42" s="76"/>
      <c r="D42" s="57"/>
      <c r="E42" s="75"/>
      <c r="F42" s="57"/>
      <c r="G42" s="75"/>
      <c r="H42" s="75"/>
      <c r="I42" s="75"/>
      <c r="J42" s="1"/>
      <c r="K42" s="1"/>
      <c r="L42" s="1"/>
      <c r="M42" s="1"/>
      <c r="N42" s="1"/>
      <c r="O42" s="1"/>
      <c r="P42" s="21"/>
    </row>
    <row r="43" spans="1:16" ht="13.5" thickBot="1">
      <c r="A43" s="77"/>
      <c r="B43" s="78"/>
      <c r="C43" s="78"/>
      <c r="D43" s="79"/>
      <c r="E43" s="80"/>
      <c r="F43" s="81"/>
      <c r="G43" s="80"/>
      <c r="H43" s="80"/>
      <c r="I43" s="80"/>
      <c r="J43" s="80"/>
      <c r="K43" s="80"/>
      <c r="L43" s="80"/>
      <c r="M43" s="80"/>
      <c r="N43" s="80"/>
      <c r="O43" s="80"/>
      <c r="P43" s="82"/>
    </row>
    <row r="44" spans="1:4" ht="13.5" thickBot="1">
      <c r="A44" s="37"/>
      <c r="B44" s="22"/>
      <c r="C44" s="22"/>
      <c r="D44" s="39"/>
    </row>
    <row r="45" spans="1:16" ht="16.5" thickBot="1">
      <c r="A45" s="213" t="s">
        <v>27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</row>
    <row r="46" spans="1:16" ht="12.75">
      <c r="A46" s="89"/>
      <c r="B46" s="83"/>
      <c r="C46" s="76"/>
      <c r="D46" s="57"/>
      <c r="E46" s="75"/>
      <c r="F46" s="57"/>
      <c r="G46" s="75"/>
      <c r="H46" s="75"/>
      <c r="I46" s="75"/>
      <c r="J46" s="1"/>
      <c r="K46" s="169" t="s">
        <v>26</v>
      </c>
      <c r="L46" s="170"/>
      <c r="M46" s="171" t="s">
        <v>92</v>
      </c>
      <c r="N46" s="172"/>
      <c r="O46" s="169" t="s">
        <v>32</v>
      </c>
      <c r="P46" s="21"/>
    </row>
    <row r="47" spans="1:16" ht="12.75">
      <c r="A47" s="89" t="s">
        <v>100</v>
      </c>
      <c r="B47" s="83"/>
      <c r="C47" s="76"/>
      <c r="D47" s="57"/>
      <c r="E47" s="75"/>
      <c r="F47" s="57"/>
      <c r="G47" s="75"/>
      <c r="H47" s="75"/>
      <c r="I47" s="75"/>
      <c r="J47" s="166" t="s">
        <v>98</v>
      </c>
      <c r="K47" s="168">
        <v>75</v>
      </c>
      <c r="L47" s="1"/>
      <c r="M47" s="168">
        <v>84</v>
      </c>
      <c r="N47" s="1"/>
      <c r="O47" s="168">
        <v>84</v>
      </c>
      <c r="P47" s="21"/>
    </row>
    <row r="48" spans="1:16" ht="12.75">
      <c r="A48" s="89" t="s">
        <v>101</v>
      </c>
      <c r="B48" s="83"/>
      <c r="C48" s="76"/>
      <c r="D48" s="57"/>
      <c r="E48" s="75"/>
      <c r="F48" s="57"/>
      <c r="G48" s="75"/>
      <c r="H48" s="75"/>
      <c r="I48" s="75"/>
      <c r="J48" s="167" t="s">
        <v>98</v>
      </c>
      <c r="K48" s="168">
        <v>35</v>
      </c>
      <c r="L48" s="1"/>
      <c r="M48" s="168">
        <v>30</v>
      </c>
      <c r="N48" s="1"/>
      <c r="O48" s="168">
        <v>30</v>
      </c>
      <c r="P48" s="21"/>
    </row>
    <row r="49" spans="1:16" ht="12.75">
      <c r="A49" s="89" t="s">
        <v>102</v>
      </c>
      <c r="B49" s="83"/>
      <c r="C49" s="76"/>
      <c r="D49" s="57"/>
      <c r="E49" s="75"/>
      <c r="F49" s="57"/>
      <c r="G49" s="75"/>
      <c r="H49" s="75"/>
      <c r="I49" s="75"/>
      <c r="J49" s="167" t="s">
        <v>98</v>
      </c>
      <c r="K49" s="168">
        <v>15</v>
      </c>
      <c r="L49" s="1"/>
      <c r="M49" s="168">
        <v>18</v>
      </c>
      <c r="N49" s="1"/>
      <c r="O49" s="168">
        <v>18</v>
      </c>
      <c r="P49" s="21"/>
    </row>
    <row r="50" spans="1:16" ht="12.75">
      <c r="A50" s="89" t="s">
        <v>103</v>
      </c>
      <c r="B50" s="83"/>
      <c r="C50" s="76"/>
      <c r="D50" s="57"/>
      <c r="E50" s="75"/>
      <c r="F50" s="57"/>
      <c r="G50" s="75"/>
      <c r="H50" s="75"/>
      <c r="I50" s="75"/>
      <c r="J50" s="167" t="s">
        <v>98</v>
      </c>
      <c r="K50" s="168">
        <v>60</v>
      </c>
      <c r="L50" s="1"/>
      <c r="M50" s="168">
        <v>77</v>
      </c>
      <c r="N50" s="1"/>
      <c r="O50" s="168">
        <v>77</v>
      </c>
      <c r="P50" s="21"/>
    </row>
    <row r="51" spans="1:16" ht="12.75">
      <c r="A51" s="89" t="s">
        <v>104</v>
      </c>
      <c r="B51" s="83"/>
      <c r="C51" s="76"/>
      <c r="D51" s="57"/>
      <c r="E51" s="75"/>
      <c r="F51" s="57"/>
      <c r="G51" s="75"/>
      <c r="H51" s="75"/>
      <c r="I51" s="75"/>
      <c r="J51" s="173" t="s">
        <v>98</v>
      </c>
      <c r="K51" s="168">
        <v>60</v>
      </c>
      <c r="L51" s="1"/>
      <c r="M51" s="168">
        <v>48</v>
      </c>
      <c r="N51" s="1"/>
      <c r="O51" s="168">
        <v>48</v>
      </c>
      <c r="P51" s="21"/>
    </row>
    <row r="52" spans="1:16" ht="12.75">
      <c r="A52" s="89" t="s">
        <v>105</v>
      </c>
      <c r="B52" s="83"/>
      <c r="C52" s="76"/>
      <c r="D52" s="57"/>
      <c r="E52" s="75"/>
      <c r="F52" s="57"/>
      <c r="G52" s="75"/>
      <c r="H52" s="75"/>
      <c r="I52" s="75"/>
      <c r="J52" s="173" t="s">
        <v>98</v>
      </c>
      <c r="K52" s="168">
        <v>1</v>
      </c>
      <c r="L52" s="1"/>
      <c r="M52" s="168">
        <v>26</v>
      </c>
      <c r="N52" s="1"/>
      <c r="O52" s="168">
        <v>26</v>
      </c>
      <c r="P52" s="21"/>
    </row>
    <row r="53" spans="1:16" ht="13.5" thickBot="1">
      <c r="A53" s="77"/>
      <c r="B53" s="78"/>
      <c r="C53" s="78"/>
      <c r="D53" s="79"/>
      <c r="E53" s="80"/>
      <c r="F53" s="81"/>
      <c r="G53" s="80"/>
      <c r="H53" s="80"/>
      <c r="I53" s="80"/>
      <c r="J53" s="80"/>
      <c r="K53" s="80"/>
      <c r="L53" s="80"/>
      <c r="M53" s="80"/>
      <c r="N53" s="80"/>
      <c r="O53" s="80"/>
      <c r="P53" s="82"/>
    </row>
    <row r="54" spans="1:15" ht="13.5" thickBot="1">
      <c r="A54" s="37"/>
      <c r="B54" s="22"/>
      <c r="C54" s="22"/>
      <c r="D54" s="39"/>
      <c r="J54" s="197" t="s">
        <v>98</v>
      </c>
      <c r="K54" s="199">
        <v>246</v>
      </c>
      <c r="L54" s="198"/>
      <c r="M54" s="199">
        <v>283</v>
      </c>
      <c r="N54" s="198"/>
      <c r="O54" s="199">
        <v>283</v>
      </c>
    </row>
    <row r="55" spans="1:16" ht="16.5" thickBot="1">
      <c r="A55" s="213" t="s">
        <v>28</v>
      </c>
      <c r="B55" s="214"/>
      <c r="C55" s="214"/>
      <c r="D55" s="214"/>
      <c r="E55" s="214"/>
      <c r="F55" s="214"/>
      <c r="G55" s="214"/>
      <c r="H55" s="214"/>
      <c r="I55" s="214"/>
      <c r="J55" s="214"/>
      <c r="K55" s="214"/>
      <c r="L55" s="214"/>
      <c r="M55" s="214"/>
      <c r="N55" s="214"/>
      <c r="O55" s="214"/>
      <c r="P55" s="215"/>
    </row>
    <row r="56" spans="1:6" ht="12.75">
      <c r="A56" s="37"/>
      <c r="B56" s="22"/>
      <c r="C56" s="22"/>
      <c r="D56" s="39"/>
      <c r="F56" s="4"/>
    </row>
    <row r="57" spans="2:6" ht="12.75">
      <c r="B57" s="22"/>
      <c r="C57" s="22"/>
      <c r="D57" s="39"/>
      <c r="F57" s="4"/>
    </row>
    <row r="58" spans="1:4" ht="12.75">
      <c r="A58" s="65"/>
      <c r="B58" s="22"/>
      <c r="C58" s="22"/>
      <c r="D58" s="19"/>
    </row>
    <row r="59" spans="1:11" ht="12.75">
      <c r="A59" s="66"/>
      <c r="B59" s="22"/>
      <c r="C59" s="22"/>
      <c r="D59" s="39"/>
      <c r="F59" s="4"/>
      <c r="J59" s="1"/>
      <c r="K59" s="1"/>
    </row>
    <row r="60" spans="1:11" ht="12.75">
      <c r="A60" s="67"/>
      <c r="B60" s="22"/>
      <c r="C60" s="22"/>
      <c r="D60" s="39"/>
      <c r="F60" s="4"/>
      <c r="J60" s="1"/>
      <c r="K60" s="1"/>
    </row>
    <row r="61" spans="1:11" ht="12.75">
      <c r="A61" s="37"/>
      <c r="B61" s="22"/>
      <c r="C61" s="22"/>
      <c r="D61" s="39"/>
      <c r="F61" s="4"/>
      <c r="J61" s="1"/>
      <c r="K61" s="1"/>
    </row>
    <row r="62" spans="1:11" ht="12.75">
      <c r="A62" s="22"/>
      <c r="B62" s="22"/>
      <c r="C62" s="22"/>
      <c r="D62" s="22"/>
      <c r="J62" s="1"/>
      <c r="K62" s="1"/>
    </row>
    <row r="63" spans="4:11" ht="12.75">
      <c r="D63" s="52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9" ht="12.75">
      <c r="F66" s="1"/>
      <c r="G66" s="1"/>
      <c r="H66" s="1"/>
      <c r="I66" s="1"/>
    </row>
    <row r="67" spans="6:11" ht="12.75">
      <c r="F67" s="1"/>
      <c r="G67" s="1"/>
      <c r="H67" s="1"/>
      <c r="I67" s="1"/>
      <c r="J67" s="1"/>
      <c r="K67" s="1"/>
    </row>
    <row r="68" spans="6:11" ht="12.75">
      <c r="F68" s="1"/>
      <c r="G68" s="1"/>
      <c r="H68" s="1"/>
      <c r="I68" s="1"/>
      <c r="J68" s="1"/>
      <c r="K68" s="1"/>
    </row>
    <row r="69" spans="6:11" ht="12.75">
      <c r="F69" s="1"/>
      <c r="G69" s="1"/>
      <c r="H69" s="1"/>
      <c r="I69" s="1"/>
      <c r="J69" s="1"/>
      <c r="K69" s="1"/>
    </row>
    <row r="70" spans="6:11" ht="12.75">
      <c r="F70" s="1"/>
      <c r="G70" s="1"/>
      <c r="H70" s="1"/>
      <c r="I70" s="1"/>
      <c r="J70" s="1"/>
      <c r="K70" s="1"/>
    </row>
    <row r="71" spans="6:11" ht="12.75">
      <c r="F71" s="1"/>
      <c r="G71" s="1"/>
      <c r="H71" s="1"/>
      <c r="I71" s="1"/>
      <c r="J71" s="1"/>
      <c r="K71" s="1"/>
    </row>
    <row r="72" spans="6:11" ht="12.75">
      <c r="F72" s="1"/>
      <c r="G72" s="1"/>
      <c r="H72" s="1"/>
      <c r="I72" s="1"/>
      <c r="J72" s="1"/>
      <c r="K72" s="1"/>
    </row>
    <row r="73" spans="6:11" ht="12.75">
      <c r="F73" s="1"/>
      <c r="G73" s="1"/>
      <c r="H73" s="1"/>
      <c r="I73" s="1"/>
      <c r="J73" s="1"/>
      <c r="K73" s="1"/>
    </row>
    <row r="74" spans="6:11" ht="12.75">
      <c r="F74" s="1"/>
      <c r="G74" s="1"/>
      <c r="H74" s="1"/>
      <c r="I74" s="1"/>
      <c r="J74" s="1"/>
      <c r="K74" s="1"/>
    </row>
    <row r="75" spans="6:11" ht="12.75">
      <c r="F75" s="1"/>
      <c r="G75" s="1"/>
      <c r="H75" s="1"/>
      <c r="I75" s="1"/>
      <c r="J75" s="1"/>
      <c r="K75" s="1"/>
    </row>
    <row r="76" spans="6:11" ht="12.75">
      <c r="F76" s="1"/>
      <c r="G76" s="1"/>
      <c r="H76" s="1"/>
      <c r="I76" s="1"/>
      <c r="J76" s="1"/>
      <c r="K76" s="1"/>
    </row>
    <row r="77" spans="6:11" ht="12.75">
      <c r="F77" s="1"/>
      <c r="G77" s="1"/>
      <c r="H77" s="1"/>
      <c r="I77" s="1"/>
      <c r="J77" s="1"/>
      <c r="K77" s="1"/>
    </row>
    <row r="78" spans="1:11" ht="12.7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2.7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2.7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2.7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2.7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2.7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2.75">
      <c r="A84" s="43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2.7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2.7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2.7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</sheetData>
  <sheetProtection/>
  <mergeCells count="9">
    <mergeCell ref="E2:I2"/>
    <mergeCell ref="A55:P55"/>
    <mergeCell ref="A3:O3"/>
    <mergeCell ref="A12:O12"/>
    <mergeCell ref="O30:O31"/>
    <mergeCell ref="O32:O33"/>
    <mergeCell ref="O34:O35"/>
    <mergeCell ref="A45:P45"/>
    <mergeCell ref="A41:P41"/>
  </mergeCells>
  <printOptions horizontalCentered="1" verticalCentered="1"/>
  <pageMargins left="0.3937007874015748" right="0.3937007874015748" top="0.3937007874015748" bottom="0.3937007874015748" header="0.5118110236220472" footer="0.5118110236220472"/>
  <pageSetup fitToHeight="1" fitToWidth="1" horizontalDpi="300" verticalDpi="300" orientation="landscape" paperSize="9" scale="94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77"/>
  <sheetViews>
    <sheetView tabSelected="1" zoomScale="90" zoomScaleNormal="90" zoomScalePageLayoutView="0" workbookViewId="0" topLeftCell="A1">
      <selection activeCell="F52" sqref="F52"/>
    </sheetView>
  </sheetViews>
  <sheetFormatPr defaultColWidth="11.421875" defaultRowHeight="12.75"/>
  <cols>
    <col min="1" max="1" width="16.421875" style="0" customWidth="1"/>
    <col min="2" max="15" width="9.140625" style="0" customWidth="1"/>
    <col min="16" max="16" width="9.7109375" style="0" bestFit="1" customWidth="1"/>
  </cols>
  <sheetData>
    <row r="1" spans="1:16" s="15" customFormat="1" ht="15.75">
      <c r="A1" s="14" t="s">
        <v>80</v>
      </c>
      <c r="B1" s="16"/>
      <c r="C1" s="135"/>
      <c r="D1" s="134"/>
      <c r="E1" s="14"/>
      <c r="F1" s="134" t="s">
        <v>84</v>
      </c>
      <c r="G1" s="134"/>
      <c r="H1" s="134"/>
      <c r="L1" s="58" t="s">
        <v>22</v>
      </c>
      <c r="M1" s="74"/>
      <c r="N1" s="73"/>
      <c r="O1" s="151" t="s">
        <v>13</v>
      </c>
      <c r="P1" s="152">
        <v>2012</v>
      </c>
    </row>
    <row r="2" spans="1:9" ht="16.5" thickBot="1">
      <c r="A2" s="15"/>
      <c r="C2" s="149"/>
      <c r="D2" s="150"/>
      <c r="E2" s="212" t="s">
        <v>82</v>
      </c>
      <c r="F2" s="212"/>
      <c r="G2" s="212"/>
      <c r="H2" s="212"/>
      <c r="I2" s="212"/>
    </row>
    <row r="3" spans="1:16" s="30" customFormat="1" ht="13.5" thickBot="1">
      <c r="A3" s="216" t="s">
        <v>106</v>
      </c>
      <c r="B3" s="217"/>
      <c r="C3" s="217"/>
      <c r="D3" s="217"/>
      <c r="E3" s="217"/>
      <c r="F3" s="217"/>
      <c r="G3" s="217"/>
      <c r="H3" s="217"/>
      <c r="I3" s="217"/>
      <c r="J3" s="217"/>
      <c r="K3" s="217"/>
      <c r="L3" s="217"/>
      <c r="M3" s="217"/>
      <c r="N3" s="217"/>
      <c r="O3" s="218"/>
      <c r="P3" s="90"/>
    </row>
    <row r="4" spans="1:16" s="30" customFormat="1" ht="13.5" thickBot="1">
      <c r="A4" s="108"/>
      <c r="B4" s="109" t="s">
        <v>26</v>
      </c>
      <c r="C4" s="110" t="s">
        <v>3</v>
      </c>
      <c r="D4" s="111" t="s">
        <v>4</v>
      </c>
      <c r="E4" s="111" t="s">
        <v>5</v>
      </c>
      <c r="F4" s="111" t="s">
        <v>6</v>
      </c>
      <c r="G4" s="111" t="s">
        <v>2</v>
      </c>
      <c r="H4" s="111" t="s">
        <v>7</v>
      </c>
      <c r="I4" s="111" t="s">
        <v>8</v>
      </c>
      <c r="J4" s="111" t="s">
        <v>9</v>
      </c>
      <c r="K4" s="111" t="s">
        <v>10</v>
      </c>
      <c r="L4" s="111" t="s">
        <v>11</v>
      </c>
      <c r="M4" s="111" t="s">
        <v>12</v>
      </c>
      <c r="N4" s="112" t="s">
        <v>13</v>
      </c>
      <c r="O4" s="113" t="s">
        <v>15</v>
      </c>
      <c r="P4" s="86" t="s">
        <v>32</v>
      </c>
    </row>
    <row r="5" spans="1:16" s="30" customFormat="1" ht="13.5" thickBot="1">
      <c r="A5" s="136">
        <v>2012</v>
      </c>
      <c r="B5" s="137">
        <v>18100</v>
      </c>
      <c r="C5" s="138">
        <v>0</v>
      </c>
      <c r="D5" s="139">
        <v>0</v>
      </c>
      <c r="E5" s="139">
        <v>0</v>
      </c>
      <c r="F5" s="139">
        <v>0</v>
      </c>
      <c r="G5" s="139">
        <v>0</v>
      </c>
      <c r="H5" s="139">
        <v>0</v>
      </c>
      <c r="I5" s="139">
        <v>0</v>
      </c>
      <c r="J5" s="139">
        <v>0</v>
      </c>
      <c r="K5" s="139">
        <v>450</v>
      </c>
      <c r="L5" s="139">
        <v>1200</v>
      </c>
      <c r="M5" s="139">
        <v>40.32</v>
      </c>
      <c r="N5" s="140">
        <v>12130</v>
      </c>
      <c r="O5" s="137">
        <v>13820.32</v>
      </c>
      <c r="P5" s="165">
        <v>13800</v>
      </c>
    </row>
    <row r="6" spans="1:16" s="30" customFormat="1" ht="12.75">
      <c r="A6" s="141" t="s">
        <v>50</v>
      </c>
      <c r="B6" s="142">
        <v>7400</v>
      </c>
      <c r="C6" s="146">
        <v>0</v>
      </c>
      <c r="D6" s="147">
        <v>0</v>
      </c>
      <c r="E6" s="147">
        <v>0</v>
      </c>
      <c r="F6" s="147">
        <v>0</v>
      </c>
      <c r="G6" s="147">
        <v>0</v>
      </c>
      <c r="H6" s="147">
        <v>0</v>
      </c>
      <c r="I6" s="147">
        <v>0</v>
      </c>
      <c r="J6" s="147">
        <v>0</v>
      </c>
      <c r="K6" s="147">
        <v>450</v>
      </c>
      <c r="L6" s="147">
        <v>1200</v>
      </c>
      <c r="M6" s="147">
        <v>40.32</v>
      </c>
      <c r="N6" s="148">
        <v>4266</v>
      </c>
      <c r="O6" s="162">
        <v>5956.32</v>
      </c>
      <c r="P6" s="164">
        <v>6000</v>
      </c>
    </row>
    <row r="7" spans="1:16" s="30" customFormat="1" ht="12.75">
      <c r="A7" s="141" t="s">
        <v>51</v>
      </c>
      <c r="B7" s="142">
        <v>0</v>
      </c>
      <c r="C7" s="146">
        <v>0</v>
      </c>
      <c r="D7" s="147">
        <v>0</v>
      </c>
      <c r="E7" s="147">
        <v>0</v>
      </c>
      <c r="F7" s="147">
        <v>0</v>
      </c>
      <c r="G7" s="147">
        <v>0</v>
      </c>
      <c r="H7" s="147">
        <v>0</v>
      </c>
      <c r="I7" s="147">
        <v>0</v>
      </c>
      <c r="J7" s="147">
        <v>0</v>
      </c>
      <c r="K7" s="147">
        <v>0</v>
      </c>
      <c r="L7" s="147">
        <v>0</v>
      </c>
      <c r="M7" s="147">
        <v>0</v>
      </c>
      <c r="N7" s="148">
        <v>0</v>
      </c>
      <c r="O7" s="142">
        <v>0</v>
      </c>
      <c r="P7" s="161">
        <v>0</v>
      </c>
    </row>
    <row r="8" spans="1:16" s="30" customFormat="1" ht="12.75">
      <c r="A8" s="141" t="s">
        <v>52</v>
      </c>
      <c r="B8" s="142">
        <v>10700</v>
      </c>
      <c r="C8" s="146">
        <v>0</v>
      </c>
      <c r="D8" s="147">
        <v>0</v>
      </c>
      <c r="E8" s="147">
        <v>0</v>
      </c>
      <c r="F8" s="147">
        <v>0</v>
      </c>
      <c r="G8" s="147">
        <v>0</v>
      </c>
      <c r="H8" s="147">
        <v>0</v>
      </c>
      <c r="I8" s="147">
        <v>0</v>
      </c>
      <c r="J8" s="147">
        <v>0</v>
      </c>
      <c r="K8" s="147">
        <v>0</v>
      </c>
      <c r="L8" s="147">
        <v>0</v>
      </c>
      <c r="M8" s="147">
        <v>0</v>
      </c>
      <c r="N8" s="148">
        <v>7864</v>
      </c>
      <c r="O8" s="142">
        <v>7864</v>
      </c>
      <c r="P8" s="161">
        <v>7900</v>
      </c>
    </row>
    <row r="9" spans="1:16" s="30" customFormat="1" ht="12.75">
      <c r="A9" s="101">
        <v>2011</v>
      </c>
      <c r="B9" s="107">
        <v>27800</v>
      </c>
      <c r="C9" s="99">
        <v>14</v>
      </c>
      <c r="D9" s="98">
        <v>250</v>
      </c>
      <c r="E9" s="98">
        <v>0</v>
      </c>
      <c r="F9" s="98">
        <v>5</v>
      </c>
      <c r="G9" s="98">
        <v>3000</v>
      </c>
      <c r="H9" s="98">
        <v>6398.32</v>
      </c>
      <c r="I9" s="98">
        <v>605</v>
      </c>
      <c r="J9" s="98">
        <v>96.75</v>
      </c>
      <c r="K9" s="98">
        <v>1300</v>
      </c>
      <c r="L9" s="98">
        <v>0</v>
      </c>
      <c r="M9" s="98">
        <v>21324.44</v>
      </c>
      <c r="N9" s="103">
        <v>964.58</v>
      </c>
      <c r="O9" s="105">
        <v>33958.09</v>
      </c>
      <c r="P9" s="92"/>
    </row>
    <row r="10" spans="1:16" s="30" customFormat="1" ht="13.5" customHeight="1" thickBot="1">
      <c r="A10" s="102">
        <v>2010</v>
      </c>
      <c r="B10" s="91">
        <v>0</v>
      </c>
      <c r="C10" s="100">
        <v>0</v>
      </c>
      <c r="D10" s="59">
        <v>0</v>
      </c>
      <c r="E10" s="59">
        <v>0</v>
      </c>
      <c r="F10" s="59">
        <v>0</v>
      </c>
      <c r="G10" s="59">
        <v>0</v>
      </c>
      <c r="H10" s="59">
        <v>0</v>
      </c>
      <c r="I10" s="59">
        <v>0</v>
      </c>
      <c r="J10" s="59">
        <v>0</v>
      </c>
      <c r="K10" s="59">
        <v>0</v>
      </c>
      <c r="L10" s="59">
        <v>0</v>
      </c>
      <c r="M10" s="59">
        <v>0</v>
      </c>
      <c r="N10" s="104">
        <v>0</v>
      </c>
      <c r="O10" s="106">
        <v>0</v>
      </c>
      <c r="P10" s="38"/>
    </row>
    <row r="11" spans="1:17" s="30" customFormat="1" ht="13.5" thickBot="1">
      <c r="A11" s="22"/>
      <c r="B11" s="38"/>
      <c r="C11" s="60"/>
      <c r="D11" s="38"/>
      <c r="E11" s="38"/>
      <c r="F11" s="38"/>
      <c r="G11" s="38"/>
      <c r="H11" s="38"/>
      <c r="I11" s="38"/>
      <c r="J11" s="38"/>
      <c r="K11" s="38"/>
      <c r="L11" s="38"/>
      <c r="M11" s="38"/>
      <c r="N11" s="38"/>
      <c r="O11" s="38"/>
      <c r="P11" s="93"/>
      <c r="Q11" s="92"/>
    </row>
    <row r="12" spans="1:17" s="30" customFormat="1" ht="13.5" thickBot="1">
      <c r="A12" s="219" t="s">
        <v>107</v>
      </c>
      <c r="B12" s="220"/>
      <c r="C12" s="220"/>
      <c r="D12" s="220"/>
      <c r="E12" s="220"/>
      <c r="F12" s="220"/>
      <c r="G12" s="220"/>
      <c r="H12" s="220"/>
      <c r="I12" s="220"/>
      <c r="J12" s="220"/>
      <c r="K12" s="220"/>
      <c r="L12" s="220"/>
      <c r="M12" s="220"/>
      <c r="N12" s="220"/>
      <c r="O12" s="221"/>
      <c r="P12" s="90"/>
      <c r="Q12" s="92"/>
    </row>
    <row r="13" spans="1:16" s="30" customFormat="1" ht="13.5" thickBot="1">
      <c r="A13" s="121"/>
      <c r="B13" s="109" t="s">
        <v>26</v>
      </c>
      <c r="C13" s="119" t="s">
        <v>3</v>
      </c>
      <c r="D13" s="111" t="s">
        <v>4</v>
      </c>
      <c r="E13" s="111" t="s">
        <v>5</v>
      </c>
      <c r="F13" s="111" t="s">
        <v>6</v>
      </c>
      <c r="G13" s="111" t="s">
        <v>2</v>
      </c>
      <c r="H13" s="111" t="s">
        <v>7</v>
      </c>
      <c r="I13" s="111" t="s">
        <v>8</v>
      </c>
      <c r="J13" s="111" t="s">
        <v>9</v>
      </c>
      <c r="K13" s="111" t="s">
        <v>10</v>
      </c>
      <c r="L13" s="111" t="s">
        <v>11</v>
      </c>
      <c r="M13" s="111" t="s">
        <v>12</v>
      </c>
      <c r="N13" s="118" t="s">
        <v>13</v>
      </c>
      <c r="O13" s="109" t="s">
        <v>15</v>
      </c>
      <c r="P13" s="114" t="s">
        <v>32</v>
      </c>
    </row>
    <row r="14" spans="1:16" s="30" customFormat="1" ht="13.5" thickBot="1">
      <c r="A14" s="122">
        <v>2012</v>
      </c>
      <c r="B14" s="117">
        <v>135200</v>
      </c>
      <c r="C14" s="120">
        <v>8140.29</v>
      </c>
      <c r="D14" s="115">
        <v>9793.460000000001</v>
      </c>
      <c r="E14" s="115">
        <v>9308.4</v>
      </c>
      <c r="F14" s="115">
        <v>8629.439999999999</v>
      </c>
      <c r="G14" s="115">
        <v>8598.35</v>
      </c>
      <c r="H14" s="115">
        <v>8908.85</v>
      </c>
      <c r="I14" s="115">
        <v>16946.31</v>
      </c>
      <c r="J14" s="115">
        <v>8658.25</v>
      </c>
      <c r="K14" s="115">
        <v>9664.91</v>
      </c>
      <c r="L14" s="115">
        <v>8623.39</v>
      </c>
      <c r="M14" s="115">
        <v>14447.3</v>
      </c>
      <c r="N14" s="116">
        <v>15233.209999999997</v>
      </c>
      <c r="O14" s="117">
        <v>126952.15999999999</v>
      </c>
      <c r="P14" s="165">
        <v>127000</v>
      </c>
    </row>
    <row r="15" spans="1:16" s="123" customFormat="1" ht="12.75">
      <c r="A15" s="125" t="s">
        <v>67</v>
      </c>
      <c r="B15" s="126">
        <v>102600</v>
      </c>
      <c r="C15" s="127">
        <v>7723.120000000001</v>
      </c>
      <c r="D15" s="127">
        <v>7717.17</v>
      </c>
      <c r="E15" s="127">
        <v>7715.45</v>
      </c>
      <c r="F15" s="127">
        <v>7719.24</v>
      </c>
      <c r="G15" s="127">
        <v>7716.879999999999</v>
      </c>
      <c r="H15" s="127">
        <v>8786.05</v>
      </c>
      <c r="I15" s="127">
        <v>8480.59</v>
      </c>
      <c r="J15" s="127">
        <v>7984.530000000001</v>
      </c>
      <c r="K15" s="127">
        <v>7977.5199999999995</v>
      </c>
      <c r="L15" s="127">
        <v>7974.1</v>
      </c>
      <c r="M15" s="127">
        <v>14332.98</v>
      </c>
      <c r="N15" s="127">
        <v>9204.119999999999</v>
      </c>
      <c r="O15" s="163">
        <v>103331.75</v>
      </c>
      <c r="P15" s="164">
        <v>103300</v>
      </c>
    </row>
    <row r="16" spans="1:16" s="123" customFormat="1" ht="12.75">
      <c r="A16" s="125" t="s">
        <v>68</v>
      </c>
      <c r="B16" s="126">
        <v>21100</v>
      </c>
      <c r="C16" s="127">
        <v>88.36</v>
      </c>
      <c r="D16" s="127">
        <v>1830.94</v>
      </c>
      <c r="E16" s="127">
        <v>1403.1599999999999</v>
      </c>
      <c r="F16" s="127">
        <v>208.25</v>
      </c>
      <c r="G16" s="127">
        <v>275</v>
      </c>
      <c r="H16" s="127">
        <v>50</v>
      </c>
      <c r="I16" s="127">
        <v>8370.130000000001</v>
      </c>
      <c r="J16" s="127">
        <v>617.35</v>
      </c>
      <c r="K16" s="127">
        <v>1607.78</v>
      </c>
      <c r="L16" s="127">
        <v>40</v>
      </c>
      <c r="M16" s="127">
        <v>0</v>
      </c>
      <c r="N16" s="143">
        <v>1432.29</v>
      </c>
      <c r="O16" s="126">
        <v>15923.260000000002</v>
      </c>
      <c r="P16" s="161">
        <v>15900</v>
      </c>
    </row>
    <row r="17" spans="1:16" s="123" customFormat="1" ht="12.75">
      <c r="A17" s="125" t="s">
        <v>69</v>
      </c>
      <c r="B17" s="126">
        <v>0</v>
      </c>
      <c r="C17" s="127">
        <v>0</v>
      </c>
      <c r="D17" s="127">
        <v>0</v>
      </c>
      <c r="E17" s="127">
        <v>0</v>
      </c>
      <c r="F17" s="127">
        <v>0</v>
      </c>
      <c r="G17" s="127">
        <v>0</v>
      </c>
      <c r="H17" s="127">
        <v>0</v>
      </c>
      <c r="I17" s="127">
        <v>0</v>
      </c>
      <c r="J17" s="127">
        <v>0</v>
      </c>
      <c r="K17" s="127">
        <v>0</v>
      </c>
      <c r="L17" s="127">
        <v>0</v>
      </c>
      <c r="M17" s="127">
        <v>0</v>
      </c>
      <c r="N17" s="143">
        <v>0</v>
      </c>
      <c r="O17" s="126">
        <v>0</v>
      </c>
      <c r="P17" s="161">
        <v>0</v>
      </c>
    </row>
    <row r="18" spans="1:16" s="123" customFormat="1" ht="12.75">
      <c r="A18" s="125" t="s">
        <v>70</v>
      </c>
      <c r="B18" s="126">
        <v>11200</v>
      </c>
      <c r="C18" s="127">
        <v>328.81</v>
      </c>
      <c r="D18" s="128">
        <v>245.34999999999997</v>
      </c>
      <c r="E18" s="128">
        <v>189.79000000000002</v>
      </c>
      <c r="F18" s="128">
        <v>701.9499999999999</v>
      </c>
      <c r="G18" s="128">
        <v>606.4699999999999</v>
      </c>
      <c r="H18" s="128">
        <v>72.8</v>
      </c>
      <c r="I18" s="128">
        <v>95.59</v>
      </c>
      <c r="J18" s="128">
        <v>56.370000000000005</v>
      </c>
      <c r="K18" s="128">
        <v>79.61000000000001</v>
      </c>
      <c r="L18" s="128">
        <v>609.29</v>
      </c>
      <c r="M18" s="128">
        <v>114.32</v>
      </c>
      <c r="N18" s="129">
        <v>4096.5599999999995</v>
      </c>
      <c r="O18" s="126">
        <v>7196.91</v>
      </c>
      <c r="P18" s="161">
        <v>7200</v>
      </c>
    </row>
    <row r="19" spans="1:16" s="123" customFormat="1" ht="12.75">
      <c r="A19" s="125" t="s">
        <v>116</v>
      </c>
      <c r="B19" s="126">
        <v>0</v>
      </c>
      <c r="C19" s="127">
        <v>0</v>
      </c>
      <c r="D19" s="127">
        <v>0</v>
      </c>
      <c r="E19" s="127">
        <v>0</v>
      </c>
      <c r="F19" s="127">
        <v>0</v>
      </c>
      <c r="G19" s="127">
        <v>0</v>
      </c>
      <c r="H19" s="127">
        <v>0</v>
      </c>
      <c r="I19" s="127">
        <v>0</v>
      </c>
      <c r="J19" s="127">
        <v>0</v>
      </c>
      <c r="K19" s="127">
        <v>0</v>
      </c>
      <c r="L19" s="127">
        <v>0</v>
      </c>
      <c r="M19" s="127">
        <v>0</v>
      </c>
      <c r="N19" s="143">
        <v>474.74</v>
      </c>
      <c r="O19" s="126">
        <v>474.74</v>
      </c>
      <c r="P19" s="161">
        <v>500</v>
      </c>
    </row>
    <row r="20" spans="1:16" s="123" customFormat="1" ht="12.75">
      <c r="A20" s="125" t="s">
        <v>72</v>
      </c>
      <c r="B20" s="126">
        <v>300</v>
      </c>
      <c r="C20" s="127">
        <v>0</v>
      </c>
      <c r="D20" s="128">
        <v>0</v>
      </c>
      <c r="E20" s="128">
        <v>0</v>
      </c>
      <c r="F20" s="128">
        <v>0</v>
      </c>
      <c r="G20" s="128">
        <v>0</v>
      </c>
      <c r="H20" s="128">
        <v>0</v>
      </c>
      <c r="I20" s="128">
        <v>0</v>
      </c>
      <c r="J20" s="128">
        <v>0</v>
      </c>
      <c r="K20" s="128">
        <v>0</v>
      </c>
      <c r="L20" s="128">
        <v>0</v>
      </c>
      <c r="M20" s="128">
        <v>0</v>
      </c>
      <c r="N20" s="129">
        <v>25.5</v>
      </c>
      <c r="O20" s="126">
        <v>25.5</v>
      </c>
      <c r="P20" s="161">
        <v>0</v>
      </c>
    </row>
    <row r="21" spans="1:16" s="123" customFormat="1" ht="12.75">
      <c r="A21" s="125" t="s">
        <v>71</v>
      </c>
      <c r="B21" s="126">
        <v>0</v>
      </c>
      <c r="C21" s="127">
        <v>0</v>
      </c>
      <c r="D21" s="128">
        <v>0</v>
      </c>
      <c r="E21" s="128">
        <v>0</v>
      </c>
      <c r="F21" s="128">
        <v>0</v>
      </c>
      <c r="G21" s="128">
        <v>0</v>
      </c>
      <c r="H21" s="128">
        <v>0</v>
      </c>
      <c r="I21" s="128">
        <v>0</v>
      </c>
      <c r="J21" s="128">
        <v>0</v>
      </c>
      <c r="K21" s="128">
        <v>0</v>
      </c>
      <c r="L21" s="128">
        <v>0</v>
      </c>
      <c r="M21" s="128">
        <v>0</v>
      </c>
      <c r="N21" s="129">
        <v>0</v>
      </c>
      <c r="O21" s="126">
        <v>0</v>
      </c>
      <c r="P21" s="161">
        <v>0</v>
      </c>
    </row>
    <row r="22" spans="1:15" s="30" customFormat="1" ht="12.75">
      <c r="A22" s="101">
        <v>2011</v>
      </c>
      <c r="B22" s="107">
        <v>129100</v>
      </c>
      <c r="C22" s="99">
        <v>8433.01</v>
      </c>
      <c r="D22" s="98">
        <v>8309.41</v>
      </c>
      <c r="E22" s="98">
        <v>11155.55</v>
      </c>
      <c r="F22" s="98">
        <v>8433.49</v>
      </c>
      <c r="G22" s="98">
        <v>8886.63</v>
      </c>
      <c r="H22" s="98">
        <v>18868.23</v>
      </c>
      <c r="I22" s="98">
        <v>16094.16</v>
      </c>
      <c r="J22" s="98">
        <v>8347.58</v>
      </c>
      <c r="K22" s="98">
        <v>12226.74</v>
      </c>
      <c r="L22" s="98">
        <v>8693.62</v>
      </c>
      <c r="M22" s="98">
        <v>18749.48</v>
      </c>
      <c r="N22" s="103">
        <v>9266.43</v>
      </c>
      <c r="O22" s="105">
        <v>137464.33</v>
      </c>
    </row>
    <row r="23" spans="1:15" s="30" customFormat="1" ht="13.5" thickBot="1">
      <c r="A23" s="102">
        <v>2010</v>
      </c>
      <c r="B23" s="91">
        <v>0</v>
      </c>
      <c r="C23" s="100">
        <v>0</v>
      </c>
      <c r="D23" s="59">
        <v>0</v>
      </c>
      <c r="E23" s="59">
        <v>0</v>
      </c>
      <c r="F23" s="59">
        <v>0</v>
      </c>
      <c r="G23" s="59">
        <v>0</v>
      </c>
      <c r="H23" s="59">
        <v>0</v>
      </c>
      <c r="I23" s="59">
        <v>0</v>
      </c>
      <c r="J23" s="59">
        <v>0</v>
      </c>
      <c r="K23" s="59">
        <v>0</v>
      </c>
      <c r="L23" s="59">
        <v>0</v>
      </c>
      <c r="M23" s="59">
        <v>0</v>
      </c>
      <c r="N23" s="104">
        <v>0</v>
      </c>
      <c r="O23" s="106">
        <v>0</v>
      </c>
    </row>
    <row r="24" spans="1:15" s="30" customFormat="1" ht="12.75">
      <c r="A24" s="22"/>
      <c r="B24" s="124"/>
      <c r="C24" s="124"/>
      <c r="D24" s="124"/>
      <c r="E24" s="124"/>
      <c r="F24" s="124"/>
      <c r="G24" s="124"/>
      <c r="H24" s="124"/>
      <c r="I24" s="124"/>
      <c r="J24" s="124"/>
      <c r="K24" s="124"/>
      <c r="L24" s="124"/>
      <c r="M24" s="124"/>
      <c r="N24" s="124"/>
      <c r="O24" s="124"/>
    </row>
    <row r="25" spans="1:16" s="30" customFormat="1" ht="12.75">
      <c r="A25" s="60" t="s">
        <v>118</v>
      </c>
      <c r="P25" s="92"/>
    </row>
    <row r="26" spans="1:13" s="30" customFormat="1" ht="12.75">
      <c r="A26" s="61">
        <v>2012</v>
      </c>
      <c r="B26" s="62">
        <v>0</v>
      </c>
      <c r="C26" s="62">
        <v>0</v>
      </c>
      <c r="D26" s="62">
        <v>0</v>
      </c>
      <c r="E26" s="62">
        <v>0</v>
      </c>
      <c r="F26" s="62">
        <v>0</v>
      </c>
      <c r="G26" s="62">
        <v>0</v>
      </c>
      <c r="H26" s="62">
        <v>0</v>
      </c>
      <c r="I26" s="62">
        <v>0</v>
      </c>
      <c r="J26" s="62">
        <v>450</v>
      </c>
      <c r="K26" s="62">
        <v>1650</v>
      </c>
      <c r="L26" s="62">
        <v>1690.32</v>
      </c>
      <c r="M26" s="62">
        <v>13820.32</v>
      </c>
    </row>
    <row r="27" spans="1:13" s="30" customFormat="1" ht="12.75">
      <c r="A27" s="61">
        <v>2011</v>
      </c>
      <c r="B27" s="62">
        <v>14</v>
      </c>
      <c r="C27" s="62">
        <v>264</v>
      </c>
      <c r="D27" s="62">
        <v>264</v>
      </c>
      <c r="E27" s="62">
        <v>269</v>
      </c>
      <c r="F27" s="62">
        <v>3269</v>
      </c>
      <c r="G27" s="62">
        <v>9667.32</v>
      </c>
      <c r="H27" s="62">
        <v>10272.32</v>
      </c>
      <c r="I27" s="62">
        <v>10369.07</v>
      </c>
      <c r="J27" s="62">
        <v>11669.07</v>
      </c>
      <c r="K27" s="62">
        <v>11669.07</v>
      </c>
      <c r="L27" s="62">
        <v>32993.509999999995</v>
      </c>
      <c r="M27" s="62">
        <v>33958.09</v>
      </c>
    </row>
    <row r="28" spans="1:13" s="30" customFormat="1" ht="12.75">
      <c r="A28" s="61">
        <v>2010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>
        <v>0</v>
      </c>
      <c r="H28" s="62">
        <v>0</v>
      </c>
      <c r="I28" s="62">
        <v>0</v>
      </c>
      <c r="J28" s="62">
        <v>0</v>
      </c>
      <c r="K28" s="62">
        <v>0</v>
      </c>
      <c r="L28" s="62">
        <v>0</v>
      </c>
      <c r="M28" s="62">
        <v>0</v>
      </c>
    </row>
    <row r="29" spans="1:7" s="30" customFormat="1" ht="13.5" thickBot="1">
      <c r="A29" s="60" t="s">
        <v>119</v>
      </c>
      <c r="B29" s="19"/>
      <c r="C29" s="63"/>
      <c r="D29" s="1"/>
      <c r="E29" s="1"/>
      <c r="F29" s="1"/>
      <c r="G29" s="64"/>
    </row>
    <row r="30" spans="1:16" s="30" customFormat="1" ht="12.75">
      <c r="A30" s="41">
        <v>2012</v>
      </c>
      <c r="B30" s="62">
        <v>8140.29</v>
      </c>
      <c r="C30" s="62">
        <v>17933.75</v>
      </c>
      <c r="D30" s="62">
        <v>27242.15</v>
      </c>
      <c r="E30" s="62">
        <v>35871.59</v>
      </c>
      <c r="F30" s="62">
        <v>44469.939999999995</v>
      </c>
      <c r="G30" s="62">
        <v>53378.78999999999</v>
      </c>
      <c r="H30" s="62">
        <v>70325.09999999999</v>
      </c>
      <c r="I30" s="62">
        <v>78983.34999999999</v>
      </c>
      <c r="J30" s="62">
        <v>88648.26</v>
      </c>
      <c r="K30" s="62">
        <v>97271.65</v>
      </c>
      <c r="L30" s="62">
        <v>111718.95</v>
      </c>
      <c r="M30" s="62">
        <v>126952.15999999999</v>
      </c>
      <c r="O30" s="222" t="s">
        <v>125</v>
      </c>
      <c r="P30" s="92">
        <v>-117100</v>
      </c>
    </row>
    <row r="31" spans="1:16" s="30" customFormat="1" ht="13.5" thickBot="1">
      <c r="A31" s="41">
        <v>2011</v>
      </c>
      <c r="B31" s="62">
        <v>8433.01</v>
      </c>
      <c r="C31" s="62">
        <v>16742.42</v>
      </c>
      <c r="D31" s="62">
        <v>27897.969999999998</v>
      </c>
      <c r="E31" s="62">
        <v>36331.46</v>
      </c>
      <c r="F31" s="62">
        <v>45218.09</v>
      </c>
      <c r="G31" s="62">
        <v>64086.31999999999</v>
      </c>
      <c r="H31" s="62">
        <v>80180.48</v>
      </c>
      <c r="I31" s="62">
        <v>88528.06</v>
      </c>
      <c r="J31" s="62">
        <v>100754.8</v>
      </c>
      <c r="K31" s="62">
        <v>109448.42</v>
      </c>
      <c r="L31" s="62">
        <v>128197.9</v>
      </c>
      <c r="M31" s="62">
        <v>137464.33</v>
      </c>
      <c r="O31" s="223"/>
      <c r="P31" s="92">
        <v>-113200</v>
      </c>
    </row>
    <row r="32" spans="1:16" ht="12.75">
      <c r="A32" s="41">
        <v>2010</v>
      </c>
      <c r="B32" s="62">
        <v>0</v>
      </c>
      <c r="C32" s="62">
        <v>0</v>
      </c>
      <c r="D32" s="62">
        <v>0</v>
      </c>
      <c r="E32" s="62">
        <v>0</v>
      </c>
      <c r="F32" s="62">
        <v>0</v>
      </c>
      <c r="G32" s="62">
        <v>0</v>
      </c>
      <c r="H32" s="62">
        <v>0</v>
      </c>
      <c r="I32" s="62">
        <v>0</v>
      </c>
      <c r="J32" s="62">
        <v>0</v>
      </c>
      <c r="K32" s="62">
        <v>0</v>
      </c>
      <c r="L32" s="62">
        <v>0</v>
      </c>
      <c r="M32" s="62">
        <v>0</v>
      </c>
      <c r="O32" s="224" t="s">
        <v>126</v>
      </c>
      <c r="P32" s="87">
        <v>-3900</v>
      </c>
    </row>
    <row r="33" spans="1:15" ht="13.5" thickBot="1">
      <c r="A33" s="18"/>
      <c r="E33" s="20"/>
      <c r="F33" s="47"/>
      <c r="G33" s="20"/>
      <c r="H33" s="20"/>
      <c r="O33" s="225"/>
    </row>
    <row r="34" spans="1:15" ht="12.75">
      <c r="A34" s="18"/>
      <c r="L34" t="s">
        <v>33</v>
      </c>
      <c r="M34" t="s">
        <v>34</v>
      </c>
      <c r="O34" s="226" t="s">
        <v>125</v>
      </c>
    </row>
    <row r="35" spans="1:15" ht="13.5" thickBot="1">
      <c r="A35" s="18"/>
      <c r="L35" s="87">
        <v>-117100</v>
      </c>
      <c r="M35" s="88">
        <v>-113200</v>
      </c>
      <c r="O35" s="227"/>
    </row>
    <row r="36" spans="1:5" ht="15" customHeight="1">
      <c r="A36" s="40"/>
      <c r="B36" s="40"/>
      <c r="C36" s="40"/>
      <c r="D36" s="40"/>
      <c r="E36" s="40"/>
    </row>
    <row r="37" spans="1:2" ht="15" customHeight="1">
      <c r="A37" s="41"/>
      <c r="B37" s="42"/>
    </row>
    <row r="38" spans="1:2" ht="15" customHeight="1">
      <c r="A38" s="41"/>
      <c r="B38" s="42"/>
    </row>
    <row r="39" spans="1:2" ht="15" customHeight="1">
      <c r="A39" s="41"/>
      <c r="B39" s="42"/>
    </row>
    <row r="40" spans="1:4" ht="12.75">
      <c r="A40" s="65"/>
      <c r="B40" s="22"/>
      <c r="C40" s="22"/>
      <c r="D40" s="19"/>
    </row>
    <row r="41" spans="1:16" ht="16.5" hidden="1" thickBot="1">
      <c r="A41" s="213" t="s">
        <v>27</v>
      </c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5"/>
    </row>
    <row r="42" spans="1:16" ht="12.75" hidden="1">
      <c r="A42" s="89"/>
      <c r="B42" s="83"/>
      <c r="C42" s="76"/>
      <c r="D42" s="57"/>
      <c r="E42" s="75"/>
      <c r="F42" s="57"/>
      <c r="G42" s="75"/>
      <c r="H42" s="75"/>
      <c r="I42" s="75"/>
      <c r="J42" s="1"/>
      <c r="K42" s="1"/>
      <c r="L42" s="1"/>
      <c r="M42" s="1"/>
      <c r="N42" s="1"/>
      <c r="O42" s="1"/>
      <c r="P42" s="21"/>
    </row>
    <row r="43" spans="1:16" ht="13.5" hidden="1" thickBot="1">
      <c r="A43" s="77"/>
      <c r="B43" s="78"/>
      <c r="C43" s="78"/>
      <c r="D43" s="79"/>
      <c r="E43" s="80"/>
      <c r="F43" s="81"/>
      <c r="G43" s="80"/>
      <c r="H43" s="80"/>
      <c r="I43" s="80"/>
      <c r="J43" s="80"/>
      <c r="K43" s="80"/>
      <c r="L43" s="80"/>
      <c r="M43" s="80"/>
      <c r="N43" s="80"/>
      <c r="O43" s="80"/>
      <c r="P43" s="82"/>
    </row>
    <row r="44" spans="1:4" ht="13.5" thickBot="1">
      <c r="A44" s="37"/>
      <c r="B44" s="22"/>
      <c r="C44" s="22"/>
      <c r="D44" s="39"/>
    </row>
    <row r="45" spans="1:16" ht="16.5" thickBot="1">
      <c r="A45" s="213" t="s">
        <v>28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5"/>
    </row>
    <row r="46" spans="1:6" ht="12.75">
      <c r="A46" s="37"/>
      <c r="B46" s="22"/>
      <c r="C46" s="22"/>
      <c r="D46" s="39"/>
      <c r="F46" s="4"/>
    </row>
    <row r="47" spans="2:6" ht="12.75">
      <c r="B47" s="22"/>
      <c r="C47" s="22"/>
      <c r="D47" s="39"/>
      <c r="F47" s="4"/>
    </row>
    <row r="48" spans="1:4" ht="12.75">
      <c r="A48" s="65"/>
      <c r="B48" s="22"/>
      <c r="C48" s="22"/>
      <c r="D48" s="19"/>
    </row>
    <row r="49" spans="1:11" ht="12.75">
      <c r="A49" s="66"/>
      <c r="B49" s="22"/>
      <c r="C49" s="22"/>
      <c r="D49" s="39"/>
      <c r="F49" s="4"/>
      <c r="J49" s="1"/>
      <c r="K49" s="1"/>
    </row>
    <row r="50" spans="1:11" ht="12.75">
      <c r="A50" s="67"/>
      <c r="B50" s="22"/>
      <c r="C50" s="22"/>
      <c r="D50" s="39"/>
      <c r="F50" s="4"/>
      <c r="J50" s="1"/>
      <c r="K50" s="1"/>
    </row>
    <row r="51" spans="1:11" ht="12.75">
      <c r="A51" s="37"/>
      <c r="B51" s="22"/>
      <c r="C51" s="22"/>
      <c r="D51" s="39"/>
      <c r="F51" s="4"/>
      <c r="J51" s="1"/>
      <c r="K51" s="1"/>
    </row>
    <row r="52" spans="1:11" ht="12.75">
      <c r="A52" s="22"/>
      <c r="B52" s="22"/>
      <c r="C52" s="22"/>
      <c r="D52" s="22"/>
      <c r="J52" s="1"/>
      <c r="K52" s="1"/>
    </row>
    <row r="53" spans="4:11" ht="12.75">
      <c r="D53" s="52"/>
      <c r="J53" s="1"/>
      <c r="K53" s="1"/>
    </row>
    <row r="54" spans="6:11" ht="12.75">
      <c r="F54" s="1"/>
      <c r="G54" s="1"/>
      <c r="H54" s="1"/>
      <c r="I54" s="1"/>
      <c r="J54" s="1"/>
      <c r="K54" s="1"/>
    </row>
    <row r="55" spans="6:11" ht="12.75">
      <c r="F55" s="1"/>
      <c r="G55" s="1"/>
      <c r="H55" s="1"/>
      <c r="I55" s="1"/>
      <c r="J55" s="1"/>
      <c r="K55" s="1"/>
    </row>
    <row r="56" spans="6:11" ht="12.75">
      <c r="F56" s="1"/>
      <c r="G56" s="1"/>
      <c r="H56" s="1"/>
      <c r="I56" s="1"/>
      <c r="J56" s="1"/>
      <c r="K56" s="1"/>
    </row>
    <row r="57" spans="6:11" ht="12.75">
      <c r="F57" s="1"/>
      <c r="G57" s="1"/>
      <c r="H57" s="1"/>
      <c r="I57" s="1"/>
      <c r="J57" s="1"/>
      <c r="K57" s="1"/>
    </row>
    <row r="58" spans="6:11" ht="12.75">
      <c r="F58" s="1"/>
      <c r="G58" s="1"/>
      <c r="H58" s="1"/>
      <c r="I58" s="1"/>
      <c r="J58" s="1"/>
      <c r="K58" s="1"/>
    </row>
    <row r="59" spans="6:11" ht="12.75">
      <c r="F59" s="1"/>
      <c r="G59" s="1"/>
      <c r="H59" s="1"/>
      <c r="I59" s="1"/>
      <c r="J59" s="1"/>
      <c r="K59" s="1"/>
    </row>
    <row r="60" spans="6:11" ht="12.75">
      <c r="F60" s="1"/>
      <c r="G60" s="1"/>
      <c r="H60" s="1"/>
      <c r="I60" s="1"/>
      <c r="J60" s="1"/>
      <c r="K60" s="1"/>
    </row>
    <row r="61" spans="6:11" ht="12.75">
      <c r="F61" s="1"/>
      <c r="G61" s="1"/>
      <c r="H61" s="1"/>
      <c r="I61" s="1"/>
      <c r="J61" s="1"/>
      <c r="K61" s="1"/>
    </row>
    <row r="62" spans="6:11" ht="12.75">
      <c r="F62" s="1"/>
      <c r="G62" s="1"/>
      <c r="H62" s="1"/>
      <c r="I62" s="1"/>
      <c r="J62" s="1"/>
      <c r="K62" s="1"/>
    </row>
    <row r="63" spans="6:11" ht="12.75">
      <c r="F63" s="1"/>
      <c r="G63" s="1"/>
      <c r="H63" s="1"/>
      <c r="I63" s="1"/>
      <c r="J63" s="1"/>
      <c r="K63" s="1"/>
    </row>
    <row r="64" spans="6:11" ht="12.75">
      <c r="F64" s="1"/>
      <c r="G64" s="1"/>
      <c r="H64" s="1"/>
      <c r="I64" s="1"/>
      <c r="J64" s="1"/>
      <c r="K64" s="1"/>
    </row>
    <row r="65" spans="6:11" ht="12.75">
      <c r="F65" s="1"/>
      <c r="G65" s="1"/>
      <c r="H65" s="1"/>
      <c r="I65" s="1"/>
      <c r="J65" s="1"/>
      <c r="K65" s="1"/>
    </row>
    <row r="66" spans="6:11" ht="12.75">
      <c r="F66" s="1"/>
      <c r="G66" s="1"/>
      <c r="H66" s="1"/>
      <c r="I66" s="1"/>
      <c r="J66" s="1"/>
      <c r="K66" s="1"/>
    </row>
    <row r="67" spans="6:11" ht="12.75">
      <c r="F67" s="1"/>
      <c r="G67" s="1"/>
      <c r="H67" s="1"/>
      <c r="I67" s="1"/>
      <c r="J67" s="1"/>
      <c r="K67" s="1"/>
    </row>
    <row r="68" spans="1:11" ht="12.7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2.7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2.7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2.7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2.7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2.7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2.75">
      <c r="A74" s="43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2.7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2.7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2.7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</sheetData>
  <sheetProtection/>
  <mergeCells count="8">
    <mergeCell ref="E2:I2"/>
    <mergeCell ref="A45:P45"/>
    <mergeCell ref="A3:O3"/>
    <mergeCell ref="A12:O12"/>
    <mergeCell ref="O30:O31"/>
    <mergeCell ref="O32:O33"/>
    <mergeCell ref="O34:O35"/>
    <mergeCell ref="A41:P41"/>
  </mergeCells>
  <printOptions horizontalCentered="1" verticalCentered="1"/>
  <pageMargins left="0.3937007874015748" right="0.3937007874015748" top="0.3937007874015748" bottom="0.3937007874015748" header="0.23" footer="0.17"/>
  <pageSetup fitToHeight="1" fitToWidth="1" horizontalDpi="300" verticalDpi="300" orientation="landscape" paperSize="9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21"/>
  <sheetViews>
    <sheetView zoomScalePageLayoutView="0" workbookViewId="0" topLeftCell="A1">
      <pane xSplit="17" ySplit="2" topLeftCell="AB3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AE14" sqref="AE14"/>
    </sheetView>
  </sheetViews>
  <sheetFormatPr defaultColWidth="11.421875" defaultRowHeight="12.75"/>
  <cols>
    <col min="1" max="1" width="5.140625" style="5" bestFit="1" customWidth="1"/>
    <col min="2" max="3" width="4.140625" style="5" customWidth="1"/>
    <col min="4" max="4" width="9.00390625" style="5" bestFit="1" customWidth="1"/>
    <col min="5" max="5" width="8.00390625" style="5" bestFit="1" customWidth="1"/>
    <col min="6" max="6" width="6.421875" style="1" customWidth="1"/>
    <col min="7" max="8" width="3.7109375" style="6" customWidth="1"/>
    <col min="9" max="9" width="9.00390625" style="6" bestFit="1" customWidth="1"/>
    <col min="10" max="10" width="8.00390625" style="6" bestFit="1" customWidth="1"/>
    <col min="11" max="14" width="4.421875" style="6" customWidth="1"/>
    <col min="15" max="15" width="15.8515625" style="6" customWidth="1"/>
    <col min="16" max="16" width="14.8515625" style="184" customWidth="1"/>
    <col min="17" max="17" width="13.7109375" style="6" bestFit="1" customWidth="1"/>
    <col min="18" max="18" width="12.7109375" style="6" customWidth="1"/>
    <col min="19" max="19" width="12.00390625" style="6" customWidth="1"/>
    <col min="20" max="20" width="14.57421875" style="1" bestFit="1" customWidth="1"/>
    <col min="21" max="30" width="11.421875" style="1" customWidth="1"/>
    <col min="31" max="31" width="14.57421875" style="1" customWidth="1"/>
    <col min="32" max="32" width="6.00390625" style="22" customWidth="1"/>
    <col min="33" max="16384" width="11.421875" style="13" customWidth="1"/>
  </cols>
  <sheetData>
    <row r="1" spans="1:38" s="70" customFormat="1" ht="51.75" thickBot="1">
      <c r="A1" s="9" t="s">
        <v>35</v>
      </c>
      <c r="B1" s="10" t="s">
        <v>36</v>
      </c>
      <c r="C1" s="10" t="s">
        <v>89</v>
      </c>
      <c r="D1" s="11" t="s">
        <v>38</v>
      </c>
      <c r="E1" s="11" t="s">
        <v>37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29"/>
      <c r="P1" s="188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44"/>
      <c r="AG1" s="144" t="s">
        <v>110</v>
      </c>
      <c r="AH1" s="144" t="s">
        <v>111</v>
      </c>
      <c r="AI1" s="153" t="s">
        <v>112</v>
      </c>
      <c r="AJ1" s="196" t="s">
        <v>121</v>
      </c>
      <c r="AL1" s="144" t="s">
        <v>0</v>
      </c>
    </row>
    <row r="2" spans="1:32" s="70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24"/>
      <c r="P2" s="193">
        <v>2011</v>
      </c>
      <c r="Q2" s="193">
        <v>2012</v>
      </c>
      <c r="R2" s="132" t="s">
        <v>3</v>
      </c>
      <c r="S2" s="26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26" t="s">
        <v>11</v>
      </c>
      <c r="AB2" s="27" t="s">
        <v>12</v>
      </c>
      <c r="AC2" s="26" t="s">
        <v>13</v>
      </c>
      <c r="AD2" s="208" t="s">
        <v>123</v>
      </c>
      <c r="AE2" s="205" t="s">
        <v>14</v>
      </c>
      <c r="AF2" s="159"/>
    </row>
    <row r="3" spans="1:38" s="70" customFormat="1" ht="12.75">
      <c r="A3" s="178">
        <v>540</v>
      </c>
      <c r="B3" s="178">
        <v>54</v>
      </c>
      <c r="C3" s="50"/>
      <c r="D3" s="178">
        <v>11126000</v>
      </c>
      <c r="E3" s="178">
        <v>3811230</v>
      </c>
      <c r="F3" s="179">
        <v>540</v>
      </c>
      <c r="G3" s="179">
        <v>54</v>
      </c>
      <c r="H3" s="95" t="s">
        <v>85</v>
      </c>
      <c r="I3" s="179">
        <v>11126000</v>
      </c>
      <c r="J3" s="179">
        <v>3811230</v>
      </c>
      <c r="K3" s="25">
        <f>IF(A3=F3,0,"Fehler")</f>
        <v>0</v>
      </c>
      <c r="L3" s="25">
        <f>IF(B3=G3,0,"Fehler")</f>
        <v>0</v>
      </c>
      <c r="M3" s="25">
        <f>IF(D3=I3,0,"Fehler")</f>
        <v>0</v>
      </c>
      <c r="N3" s="25">
        <f>IF(E3=J3,0,"Fehler")</f>
        <v>0</v>
      </c>
      <c r="O3" s="50" t="s">
        <v>40</v>
      </c>
      <c r="P3" s="189">
        <v>7671</v>
      </c>
      <c r="Q3" s="49">
        <v>0</v>
      </c>
      <c r="R3" s="131">
        <v>0</v>
      </c>
      <c r="S3" s="131">
        <v>0</v>
      </c>
      <c r="T3" s="131">
        <v>0</v>
      </c>
      <c r="U3" s="131">
        <v>0</v>
      </c>
      <c r="V3" s="131">
        <v>0</v>
      </c>
      <c r="W3" s="131">
        <v>0</v>
      </c>
      <c r="X3" s="131">
        <v>0</v>
      </c>
      <c r="Y3" s="131">
        <v>0</v>
      </c>
      <c r="Z3" s="131">
        <v>0</v>
      </c>
      <c r="AA3" s="131">
        <v>0</v>
      </c>
      <c r="AB3" s="131">
        <v>0</v>
      </c>
      <c r="AC3" s="131">
        <v>0</v>
      </c>
      <c r="AD3" s="202">
        <v>0</v>
      </c>
      <c r="AE3" s="35">
        <f>SUM(R3:AD3)</f>
        <v>0</v>
      </c>
      <c r="AF3" s="155"/>
      <c r="AG3" s="131">
        <f>AE3/AG$9*AG$10</f>
        <v>0</v>
      </c>
      <c r="AH3" s="49"/>
      <c r="AJ3" s="49">
        <f>IF(AI3&gt;0,AI3,AE3+AG3+AH3)</f>
        <v>0</v>
      </c>
      <c r="AL3" s="49">
        <v>0</v>
      </c>
    </row>
    <row r="4" spans="1:38" s="70" customFormat="1" ht="12.75">
      <c r="A4" s="178">
        <v>540</v>
      </c>
      <c r="B4" s="178">
        <v>54</v>
      </c>
      <c r="C4" s="50"/>
      <c r="D4" s="178">
        <v>11126000</v>
      </c>
      <c r="E4" s="178">
        <v>3811340</v>
      </c>
      <c r="F4" s="179">
        <v>540</v>
      </c>
      <c r="G4" s="179">
        <v>54</v>
      </c>
      <c r="H4" s="95" t="s">
        <v>85</v>
      </c>
      <c r="I4" s="179">
        <v>11126000</v>
      </c>
      <c r="J4" s="179">
        <v>3811340</v>
      </c>
      <c r="K4" s="25">
        <f>IF(A4=F4,0,"Fehler")</f>
        <v>0</v>
      </c>
      <c r="L4" s="25">
        <f>IF(B4=G4,0,"Fehler")</f>
        <v>0</v>
      </c>
      <c r="M4" s="25">
        <f>IF(D4=I4,0,"Fehler")</f>
        <v>0</v>
      </c>
      <c r="N4" s="25">
        <f>IF(E4=J4,0,"Fehler")</f>
        <v>0</v>
      </c>
      <c r="O4" s="50" t="s">
        <v>45</v>
      </c>
      <c r="P4" s="189">
        <v>207</v>
      </c>
      <c r="Q4" s="49">
        <v>300</v>
      </c>
      <c r="R4" s="131">
        <v>0</v>
      </c>
      <c r="S4" s="131">
        <v>0</v>
      </c>
      <c r="T4" s="131">
        <v>0</v>
      </c>
      <c r="U4" s="131">
        <v>0</v>
      </c>
      <c r="V4" s="131">
        <v>0</v>
      </c>
      <c r="W4" s="131">
        <v>0</v>
      </c>
      <c r="X4" s="131">
        <v>0</v>
      </c>
      <c r="Y4" s="131">
        <v>0</v>
      </c>
      <c r="Z4" s="131">
        <v>0</v>
      </c>
      <c r="AA4" s="131">
        <v>0</v>
      </c>
      <c r="AB4" s="131">
        <v>0</v>
      </c>
      <c r="AC4" s="131">
        <v>257</v>
      </c>
      <c r="AD4" s="202">
        <v>0</v>
      </c>
      <c r="AE4" s="35">
        <f>SUM(R4:AD4)</f>
        <v>257</v>
      </c>
      <c r="AF4" s="155"/>
      <c r="AG4" s="131"/>
      <c r="AH4" s="49">
        <v>0</v>
      </c>
      <c r="AJ4" s="49">
        <f>IF(AI4&gt;0,AI4,AE4+AG4+AH4)</f>
        <v>257</v>
      </c>
      <c r="AL4" s="49">
        <v>200</v>
      </c>
    </row>
    <row r="5" spans="1:38" s="70" customFormat="1" ht="12.75">
      <c r="A5" s="178">
        <v>540</v>
      </c>
      <c r="B5" s="178">
        <v>54</v>
      </c>
      <c r="C5" s="50"/>
      <c r="D5" s="178">
        <v>11126000</v>
      </c>
      <c r="E5" s="178">
        <v>3811600</v>
      </c>
      <c r="F5" s="179">
        <v>540</v>
      </c>
      <c r="G5" s="179">
        <v>54</v>
      </c>
      <c r="H5" s="95" t="s">
        <v>85</v>
      </c>
      <c r="I5" s="179">
        <v>11126000</v>
      </c>
      <c r="J5" s="179">
        <v>3811600</v>
      </c>
      <c r="K5" s="25">
        <f>IF(A5=F5,0,"Fehler")</f>
        <v>0</v>
      </c>
      <c r="L5" s="25">
        <f>IF(B5=G5,0,"Fehler")</f>
        <v>0</v>
      </c>
      <c r="M5" s="25">
        <f>IF(D5=I5,0,"Fehler")</f>
        <v>0</v>
      </c>
      <c r="N5" s="25">
        <f>IF(E5=J5,0,"Fehler")</f>
        <v>0</v>
      </c>
      <c r="O5" s="50" t="s">
        <v>42</v>
      </c>
      <c r="P5" s="189">
        <v>2523</v>
      </c>
      <c r="Q5" s="49">
        <v>3300</v>
      </c>
      <c r="R5" s="131">
        <v>0</v>
      </c>
      <c r="S5" s="131">
        <v>0</v>
      </c>
      <c r="T5" s="131">
        <v>0</v>
      </c>
      <c r="U5" s="131">
        <v>0</v>
      </c>
      <c r="V5" s="131">
        <v>0</v>
      </c>
      <c r="W5" s="131">
        <v>0</v>
      </c>
      <c r="X5" s="131">
        <v>0</v>
      </c>
      <c r="Y5" s="131">
        <v>0</v>
      </c>
      <c r="Z5" s="131">
        <v>0</v>
      </c>
      <c r="AA5" s="131">
        <v>0</v>
      </c>
      <c r="AB5" s="131">
        <v>0</v>
      </c>
      <c r="AC5" s="131">
        <v>2107</v>
      </c>
      <c r="AD5" s="202">
        <v>0</v>
      </c>
      <c r="AE5" s="35">
        <f>SUM(R5:AD5)</f>
        <v>2107</v>
      </c>
      <c r="AF5" s="155"/>
      <c r="AG5" s="131"/>
      <c r="AH5" s="49">
        <v>0</v>
      </c>
      <c r="AJ5" s="49">
        <f>IF(AI5&gt;0,AI5,AE5+AG5+AH5)</f>
        <v>2107</v>
      </c>
      <c r="AL5" s="49">
        <v>2500</v>
      </c>
    </row>
    <row r="6" spans="1:38" s="70" customFormat="1" ht="12.75">
      <c r="A6" s="178">
        <v>540</v>
      </c>
      <c r="B6" s="178">
        <v>54</v>
      </c>
      <c r="C6" s="50"/>
      <c r="D6" s="178">
        <v>11126000</v>
      </c>
      <c r="E6" s="178">
        <v>3811700</v>
      </c>
      <c r="F6" s="179">
        <v>540</v>
      </c>
      <c r="G6" s="179">
        <v>54</v>
      </c>
      <c r="H6" s="95" t="s">
        <v>85</v>
      </c>
      <c r="I6" s="179">
        <v>11126000</v>
      </c>
      <c r="J6" s="179">
        <v>3811700</v>
      </c>
      <c r="K6" s="25">
        <f>IF(A6=F6,0,"Fehler")</f>
        <v>0</v>
      </c>
      <c r="L6" s="25">
        <f>IF(B6=G6,0,"Fehler")</f>
        <v>0</v>
      </c>
      <c r="M6" s="25">
        <f>IF(D6=I6,0,"Fehler")</f>
        <v>0</v>
      </c>
      <c r="N6" s="25">
        <f>IF(E6=J6,0,"Fehler")</f>
        <v>0</v>
      </c>
      <c r="O6" s="50" t="s">
        <v>43</v>
      </c>
      <c r="P6" s="189">
        <v>4492</v>
      </c>
      <c r="Q6" s="49">
        <v>7100</v>
      </c>
      <c r="R6" s="131">
        <v>0</v>
      </c>
      <c r="S6" s="131">
        <v>0</v>
      </c>
      <c r="T6" s="131">
        <v>0</v>
      </c>
      <c r="U6" s="131">
        <v>0</v>
      </c>
      <c r="V6" s="131">
        <v>0</v>
      </c>
      <c r="W6" s="131">
        <v>0</v>
      </c>
      <c r="X6" s="131">
        <v>0</v>
      </c>
      <c r="Y6" s="131">
        <v>0</v>
      </c>
      <c r="Z6" s="131">
        <v>0</v>
      </c>
      <c r="AA6" s="131">
        <v>0</v>
      </c>
      <c r="AB6" s="131">
        <v>0</v>
      </c>
      <c r="AC6" s="131">
        <v>5500</v>
      </c>
      <c r="AD6" s="202">
        <v>0</v>
      </c>
      <c r="AE6" s="35">
        <f>SUM(R6:AD6)</f>
        <v>5500</v>
      </c>
      <c r="AF6" s="155"/>
      <c r="AG6" s="131"/>
      <c r="AH6" s="49">
        <v>0</v>
      </c>
      <c r="AJ6" s="49">
        <f>IF(AI6&gt;0,AI6,AE6+AG6+AH6)</f>
        <v>5500</v>
      </c>
      <c r="AL6" s="49">
        <v>4500</v>
      </c>
    </row>
    <row r="7" spans="1:32" s="70" customFormat="1" ht="12.75">
      <c r="A7" s="50"/>
      <c r="B7" s="50"/>
      <c r="C7" s="50"/>
      <c r="D7" s="50"/>
      <c r="E7" s="50"/>
      <c r="F7" s="50"/>
      <c r="G7" s="50"/>
      <c r="H7" s="50"/>
      <c r="I7" s="50"/>
      <c r="J7" s="50"/>
      <c r="K7" s="25"/>
      <c r="L7" s="25"/>
      <c r="M7" s="25"/>
      <c r="N7" s="25"/>
      <c r="O7" s="50"/>
      <c r="P7" s="185"/>
      <c r="Q7" s="49"/>
      <c r="R7" s="49"/>
      <c r="S7" s="49"/>
      <c r="T7" s="48"/>
      <c r="U7" s="48"/>
      <c r="V7" s="48"/>
      <c r="W7" s="48"/>
      <c r="X7" s="48"/>
      <c r="Y7" s="48"/>
      <c r="Z7" s="54"/>
      <c r="AA7" s="48"/>
      <c r="AB7" s="48"/>
      <c r="AC7" s="48"/>
      <c r="AD7" s="48"/>
      <c r="AE7" s="35"/>
      <c r="AF7" s="155"/>
    </row>
    <row r="8" spans="1:38" s="51" customFormat="1" ht="12.75">
      <c r="A8" s="68"/>
      <c r="B8" s="68"/>
      <c r="C8" s="68"/>
      <c r="D8" s="68"/>
      <c r="E8" s="68"/>
      <c r="F8" s="69"/>
      <c r="G8" s="69"/>
      <c r="H8" s="69"/>
      <c r="I8" s="69"/>
      <c r="J8" s="69"/>
      <c r="K8" s="97">
        <f>SUM(K3:K7)</f>
        <v>0</v>
      </c>
      <c r="L8" s="97">
        <f>SUM(L3:L7)</f>
        <v>0</v>
      </c>
      <c r="M8" s="97">
        <f>SUM(M3:M7)</f>
        <v>0</v>
      </c>
      <c r="N8" s="97">
        <f>SUM(N3:N7)</f>
        <v>0</v>
      </c>
      <c r="O8" s="68"/>
      <c r="P8" s="71">
        <f>SUM(P3:P6)</f>
        <v>14893</v>
      </c>
      <c r="Q8" s="71">
        <f>SUM(Q3:Q6)</f>
        <v>10700</v>
      </c>
      <c r="R8" s="71">
        <f>SUM(R3:R6)</f>
        <v>0</v>
      </c>
      <c r="S8" s="71">
        <f>SUM(S3:S6)</f>
        <v>0</v>
      </c>
      <c r="T8" s="71">
        <f>SUM(T3:T6)</f>
        <v>0</v>
      </c>
      <c r="U8" s="71">
        <f>SUM(U3:U6)</f>
        <v>0</v>
      </c>
      <c r="V8" s="71">
        <f>SUM(V3:V6)</f>
        <v>0</v>
      </c>
      <c r="W8" s="71">
        <f>SUM(W3:W6)</f>
        <v>0</v>
      </c>
      <c r="X8" s="71">
        <f>SUM(X3:X6)</f>
        <v>0</v>
      </c>
      <c r="Y8" s="71">
        <f>SUM(Y3:Y6)</f>
        <v>0</v>
      </c>
      <c r="Z8" s="71">
        <f>SUM(Z3:Z6)</f>
        <v>0</v>
      </c>
      <c r="AA8" s="71">
        <f>SUM(AA3:AA6)</f>
        <v>0</v>
      </c>
      <c r="AB8" s="71">
        <f>SUM(AB3:AB6)</f>
        <v>0</v>
      </c>
      <c r="AC8" s="71">
        <f>SUM(AC3:AC6)</f>
        <v>7864</v>
      </c>
      <c r="AD8" s="71">
        <v>0</v>
      </c>
      <c r="AE8" s="71">
        <f>SUM(AE3:AE6)</f>
        <v>7864</v>
      </c>
      <c r="AF8" s="157"/>
      <c r="AG8" s="71">
        <f>SUM(AG3:AG6)</f>
        <v>0</v>
      </c>
      <c r="AH8" s="71">
        <f>SUM(AH3:AH6)</f>
        <v>0</v>
      </c>
      <c r="AI8" s="71">
        <f>SUM(AI3:AI6)</f>
        <v>0</v>
      </c>
      <c r="AJ8" s="71">
        <f>SUM(AJ3:AJ6)</f>
        <v>7864</v>
      </c>
      <c r="AL8" s="71">
        <f>SUM(AL3:AL6)</f>
        <v>7200</v>
      </c>
    </row>
    <row r="9" spans="1:38" ht="12.75">
      <c r="A9" s="2"/>
      <c r="F9" s="50"/>
      <c r="G9" s="50"/>
      <c r="H9" s="50"/>
      <c r="I9" s="50"/>
      <c r="J9" s="50"/>
      <c r="K9" s="25"/>
      <c r="L9" s="25"/>
      <c r="M9" s="25"/>
      <c r="N9" s="25"/>
      <c r="AG9" s="175">
        <v>12</v>
      </c>
      <c r="AH9" s="13" t="s">
        <v>108</v>
      </c>
      <c r="AJ9" s="70"/>
      <c r="AL9" s="70"/>
    </row>
    <row r="10" spans="17:38" ht="12.75"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157"/>
      <c r="AG10" s="175">
        <v>0</v>
      </c>
      <c r="AH10" s="13" t="s">
        <v>109</v>
      </c>
      <c r="AJ10" s="70"/>
      <c r="AL10" s="70"/>
    </row>
    <row r="11" spans="17:38" ht="12.75"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J11" s="70"/>
      <c r="AL11" s="70"/>
    </row>
    <row r="12" spans="36:38" ht="12.75">
      <c r="AJ12" s="70"/>
      <c r="AL12" s="70"/>
    </row>
    <row r="13" spans="36:38" ht="12.75">
      <c r="AJ13" s="70"/>
      <c r="AL13" s="70"/>
    </row>
    <row r="14" spans="36:38" ht="12.75">
      <c r="AJ14" s="70"/>
      <c r="AL14" s="70"/>
    </row>
    <row r="15" spans="36:38" ht="12.75">
      <c r="AJ15" s="70"/>
      <c r="AL15" s="70"/>
    </row>
    <row r="16" spans="33:38" ht="12.75">
      <c r="AG16" s="200"/>
      <c r="AH16" s="201"/>
      <c r="AJ16" s="70"/>
      <c r="AL16" s="70"/>
    </row>
    <row r="17" spans="36:38" ht="12.75">
      <c r="AJ17" s="70"/>
      <c r="AL17" s="70"/>
    </row>
    <row r="18" spans="36:38" ht="12.75">
      <c r="AJ18" s="70"/>
      <c r="AL18" s="70"/>
    </row>
    <row r="19" spans="36:38" ht="12.75">
      <c r="AJ19" s="70"/>
      <c r="AL19" s="70"/>
    </row>
    <row r="20" spans="36:38" ht="12.75">
      <c r="AJ20" s="70"/>
      <c r="AL20" s="70"/>
    </row>
    <row r="21" spans="36:38" ht="12.75">
      <c r="AJ21" s="70"/>
      <c r="AL21" s="70"/>
    </row>
  </sheetData>
  <sheetProtection/>
  <printOptions gridLines="1"/>
  <pageMargins left="0.3937007874015748" right="0.3937007874015748" top="0.3937007874015748" bottom="0.3937007874015748" header="0.5118110236220472" footer="0.5118110236220472"/>
  <pageSetup fitToHeight="3" fitToWidth="1" horizontalDpi="300" verticalDpi="300" orientation="landscape" paperSize="9" scale="60" r:id="rId1"/>
  <headerFooter alignWithMargins="0">
    <oddHeader>&amp;C&amp;A</oddHeader>
    <oddFooter>&amp;CSeite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pane xSplit="17" ySplit="2" topLeftCell="Y3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AA32" sqref="AA32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4.8515625" style="187" customWidth="1"/>
    <col min="17" max="17" width="13.8515625" style="6" customWidth="1"/>
    <col min="18" max="18" width="13.421875" style="6" customWidth="1"/>
    <col min="19" max="19" width="13.28125" style="6" customWidth="1"/>
    <col min="20" max="20" width="11.8515625" style="1" customWidth="1"/>
    <col min="21" max="21" width="11.7109375" style="1" customWidth="1"/>
    <col min="22" max="26" width="11.57421875" style="1" customWidth="1"/>
    <col min="27" max="27" width="12.00390625" style="6" customWidth="1"/>
    <col min="28" max="28" width="12.421875" style="6" customWidth="1"/>
    <col min="29" max="30" width="11.57421875" style="0" customWidth="1"/>
    <col min="31" max="31" width="14.57421875" style="3" customWidth="1"/>
    <col min="32" max="32" width="6.00390625" style="158" customWidth="1"/>
  </cols>
  <sheetData>
    <row r="1" spans="1:38" s="12" customFormat="1" ht="51.75" thickBot="1">
      <c r="A1" s="9" t="s">
        <v>35</v>
      </c>
      <c r="B1" s="10" t="s">
        <v>36</v>
      </c>
      <c r="C1" s="10" t="s">
        <v>91</v>
      </c>
      <c r="D1" s="11" t="s">
        <v>38</v>
      </c>
      <c r="E1" s="11" t="s">
        <v>53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44"/>
      <c r="P1" s="190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53"/>
      <c r="AG1" s="144" t="s">
        <v>110</v>
      </c>
      <c r="AH1" s="144" t="s">
        <v>111</v>
      </c>
      <c r="AI1" s="153" t="s">
        <v>112</v>
      </c>
      <c r="AJ1" s="196" t="s">
        <v>121</v>
      </c>
      <c r="AL1" s="144" t="s">
        <v>0</v>
      </c>
    </row>
    <row r="2" spans="1:32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93">
        <v>2011</v>
      </c>
      <c r="Q2" s="193">
        <v>2012</v>
      </c>
      <c r="R2" s="33" t="s">
        <v>3</v>
      </c>
      <c r="S2" s="34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34" t="s">
        <v>11</v>
      </c>
      <c r="AB2" s="36" t="s">
        <v>12</v>
      </c>
      <c r="AC2" s="26" t="s">
        <v>13</v>
      </c>
      <c r="AD2" s="208" t="s">
        <v>123</v>
      </c>
      <c r="AE2" s="206" t="s">
        <v>14</v>
      </c>
      <c r="AF2" s="154"/>
    </row>
    <row r="3" spans="1:38" s="8" customFormat="1" ht="12.75">
      <c r="A3" s="180">
        <v>540</v>
      </c>
      <c r="B3" s="180">
        <v>54</v>
      </c>
      <c r="C3" s="55" t="s">
        <v>88</v>
      </c>
      <c r="D3" s="180">
        <v>11126000</v>
      </c>
      <c r="E3" s="180">
        <v>4012000</v>
      </c>
      <c r="F3" s="181">
        <v>540</v>
      </c>
      <c r="G3" s="181">
        <v>54</v>
      </c>
      <c r="H3" s="96" t="s">
        <v>88</v>
      </c>
      <c r="I3" s="181">
        <v>11126000</v>
      </c>
      <c r="J3" s="181">
        <v>4012000</v>
      </c>
      <c r="K3" s="25">
        <f aca="true" t="shared" si="0" ref="K3:K8">IF(A3=F3,0,"Fehler")</f>
        <v>0</v>
      </c>
      <c r="L3" s="25">
        <f aca="true" t="shared" si="1" ref="L3:L8">IF(B3=G3,0,"Fehler")</f>
        <v>0</v>
      </c>
      <c r="M3" s="25">
        <f aca="true" t="shared" si="2" ref="M3:M8">IF(D3=I3,0,"Fehler")</f>
        <v>0</v>
      </c>
      <c r="N3" s="25">
        <f aca="true" t="shared" si="3" ref="N3:N8">IF(E3=J3,0,"Fehler")</f>
        <v>0</v>
      </c>
      <c r="O3" s="55" t="s">
        <v>54</v>
      </c>
      <c r="P3" s="191">
        <v>39315.15</v>
      </c>
      <c r="Q3" s="85">
        <v>39900</v>
      </c>
      <c r="R3" s="133">
        <v>3016.48</v>
      </c>
      <c r="S3" s="133">
        <v>3013.12</v>
      </c>
      <c r="T3" s="133">
        <v>3012.41</v>
      </c>
      <c r="U3" s="133">
        <v>3014.52</v>
      </c>
      <c r="V3" s="133">
        <v>3013.3599999999997</v>
      </c>
      <c r="W3" s="133">
        <v>3450.7400000000002</v>
      </c>
      <c r="X3" s="133">
        <v>3117.69</v>
      </c>
      <c r="Y3" s="133">
        <v>3122.09</v>
      </c>
      <c r="Z3" s="133">
        <v>3118.91</v>
      </c>
      <c r="AA3" s="133">
        <v>3117.67</v>
      </c>
      <c r="AB3" s="133">
        <v>5709.16</v>
      </c>
      <c r="AC3" s="133">
        <v>3618.96</v>
      </c>
      <c r="AD3" s="203">
        <v>0</v>
      </c>
      <c r="AE3" s="35">
        <f aca="true" t="shared" si="4" ref="AE3:AE8">SUM(R3:AD3)</f>
        <v>40325.10999999999</v>
      </c>
      <c r="AF3" s="155"/>
      <c r="AG3" s="85"/>
      <c r="AH3" s="85"/>
      <c r="AJ3" s="85"/>
      <c r="AL3" s="85"/>
    </row>
    <row r="4" spans="1:38" s="8" customFormat="1" ht="12.75">
      <c r="A4" s="180">
        <v>540</v>
      </c>
      <c r="B4" s="180">
        <v>54</v>
      </c>
      <c r="C4" s="55" t="s">
        <v>88</v>
      </c>
      <c r="D4" s="180">
        <v>11126000</v>
      </c>
      <c r="E4" s="180">
        <v>4022000</v>
      </c>
      <c r="F4" s="181">
        <v>540</v>
      </c>
      <c r="G4" s="181">
        <v>54</v>
      </c>
      <c r="H4" s="96" t="s">
        <v>88</v>
      </c>
      <c r="I4" s="181">
        <v>11126000</v>
      </c>
      <c r="J4" s="181">
        <v>4022000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55</v>
      </c>
      <c r="P4" s="191">
        <v>3275.5</v>
      </c>
      <c r="Q4" s="85">
        <v>3400</v>
      </c>
      <c r="R4" s="133">
        <v>252.82</v>
      </c>
      <c r="S4" s="133">
        <v>252.95999999999998</v>
      </c>
      <c r="T4" s="133">
        <v>252.91</v>
      </c>
      <c r="U4" s="133">
        <v>252.83</v>
      </c>
      <c r="V4" s="133">
        <v>252.82</v>
      </c>
      <c r="W4" s="133">
        <v>287.63</v>
      </c>
      <c r="X4" s="133">
        <v>261.6</v>
      </c>
      <c r="Y4" s="133">
        <v>261.82</v>
      </c>
      <c r="Z4" s="133">
        <v>261.7</v>
      </c>
      <c r="AA4" s="133">
        <v>261.52</v>
      </c>
      <c r="AB4" s="133">
        <v>470.21000000000004</v>
      </c>
      <c r="AC4" s="133">
        <v>302.34000000000003</v>
      </c>
      <c r="AD4" s="203">
        <v>0</v>
      </c>
      <c r="AE4" s="35">
        <f t="shared" si="4"/>
        <v>3371.16</v>
      </c>
      <c r="AF4" s="155"/>
      <c r="AG4" s="85"/>
      <c r="AH4" s="85"/>
      <c r="AJ4" s="85"/>
      <c r="AL4" s="85"/>
    </row>
    <row r="5" spans="1:38" s="1" customFormat="1" ht="12.75">
      <c r="A5" s="180">
        <v>540</v>
      </c>
      <c r="B5" s="180">
        <v>54</v>
      </c>
      <c r="C5" s="55" t="s">
        <v>88</v>
      </c>
      <c r="D5" s="180">
        <v>11126000</v>
      </c>
      <c r="E5" s="180">
        <v>4032000</v>
      </c>
      <c r="F5" s="181">
        <v>540</v>
      </c>
      <c r="G5" s="181">
        <v>54</v>
      </c>
      <c r="H5" s="96" t="s">
        <v>88</v>
      </c>
      <c r="I5" s="181">
        <v>11126000</v>
      </c>
      <c r="J5" s="181">
        <v>4032000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56</v>
      </c>
      <c r="P5" s="191">
        <v>7788.68</v>
      </c>
      <c r="Q5" s="85">
        <v>8000</v>
      </c>
      <c r="R5" s="133">
        <v>592.22</v>
      </c>
      <c r="S5" s="133">
        <v>592.45</v>
      </c>
      <c r="T5" s="133">
        <v>592.36</v>
      </c>
      <c r="U5" s="133">
        <v>592.23</v>
      </c>
      <c r="V5" s="133">
        <v>592.22</v>
      </c>
      <c r="W5" s="133">
        <v>654.55</v>
      </c>
      <c r="X5" s="133">
        <v>860.93</v>
      </c>
      <c r="Y5" s="133">
        <v>608.27</v>
      </c>
      <c r="Z5" s="133">
        <v>608.0899999999999</v>
      </c>
      <c r="AA5" s="133">
        <v>607.8</v>
      </c>
      <c r="AB5" s="133">
        <v>987.04</v>
      </c>
      <c r="AC5" s="133">
        <v>680.65</v>
      </c>
      <c r="AD5" s="203">
        <v>0</v>
      </c>
      <c r="AE5" s="35">
        <f t="shared" si="4"/>
        <v>7968.810000000001</v>
      </c>
      <c r="AF5" s="155"/>
      <c r="AG5" s="85"/>
      <c r="AH5" s="85"/>
      <c r="AJ5" s="85"/>
      <c r="AL5" s="85"/>
    </row>
    <row r="6" spans="1:38" s="8" customFormat="1" ht="12.75">
      <c r="A6" s="180">
        <v>540</v>
      </c>
      <c r="B6" s="180">
        <v>54</v>
      </c>
      <c r="C6" s="55" t="s">
        <v>88</v>
      </c>
      <c r="D6" s="180">
        <v>11127000</v>
      </c>
      <c r="E6" s="180">
        <v>4012000</v>
      </c>
      <c r="F6" s="181">
        <v>540</v>
      </c>
      <c r="G6" s="181">
        <v>54</v>
      </c>
      <c r="H6" s="96" t="s">
        <v>88</v>
      </c>
      <c r="I6" s="181">
        <v>11127000</v>
      </c>
      <c r="J6" s="181">
        <v>4012000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54</v>
      </c>
      <c r="P6" s="191">
        <v>39315.51</v>
      </c>
      <c r="Q6" s="85">
        <v>39900</v>
      </c>
      <c r="R6" s="133">
        <v>3016.5</v>
      </c>
      <c r="S6" s="133">
        <v>3013.15</v>
      </c>
      <c r="T6" s="133">
        <v>3012.43</v>
      </c>
      <c r="U6" s="133">
        <v>3014.54</v>
      </c>
      <c r="V6" s="133">
        <v>3013.38</v>
      </c>
      <c r="W6" s="133">
        <v>3450.81</v>
      </c>
      <c r="X6" s="133">
        <v>3117.73</v>
      </c>
      <c r="Y6" s="133">
        <v>3122.1400000000003</v>
      </c>
      <c r="Z6" s="133">
        <v>3118.94</v>
      </c>
      <c r="AA6" s="133">
        <v>3117.71</v>
      </c>
      <c r="AB6" s="133">
        <v>5709.2</v>
      </c>
      <c r="AC6" s="133">
        <v>3619.03</v>
      </c>
      <c r="AD6" s="203">
        <v>0</v>
      </c>
      <c r="AE6" s="35">
        <f t="shared" si="4"/>
        <v>40325.56</v>
      </c>
      <c r="AF6" s="155"/>
      <c r="AG6" s="85"/>
      <c r="AH6" s="85"/>
      <c r="AJ6" s="85"/>
      <c r="AL6" s="85"/>
    </row>
    <row r="7" spans="1:38" s="8" customFormat="1" ht="12.75">
      <c r="A7" s="180">
        <v>540</v>
      </c>
      <c r="B7" s="180">
        <v>54</v>
      </c>
      <c r="C7" s="55" t="s">
        <v>88</v>
      </c>
      <c r="D7" s="180">
        <v>11127000</v>
      </c>
      <c r="E7" s="180">
        <v>4022000</v>
      </c>
      <c r="F7" s="181">
        <v>540</v>
      </c>
      <c r="G7" s="181">
        <v>54</v>
      </c>
      <c r="H7" s="96" t="s">
        <v>88</v>
      </c>
      <c r="I7" s="181">
        <v>11127000</v>
      </c>
      <c r="J7" s="181">
        <v>4022000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55</v>
      </c>
      <c r="P7" s="191">
        <v>3276.22</v>
      </c>
      <c r="Q7" s="85">
        <v>3400</v>
      </c>
      <c r="R7" s="133">
        <v>252.85</v>
      </c>
      <c r="S7" s="133">
        <v>253</v>
      </c>
      <c r="T7" s="133">
        <v>252.94</v>
      </c>
      <c r="U7" s="133">
        <v>252.85999999999999</v>
      </c>
      <c r="V7" s="133">
        <v>252.85</v>
      </c>
      <c r="W7" s="133">
        <v>287.73</v>
      </c>
      <c r="X7" s="133">
        <v>261.65999999999997</v>
      </c>
      <c r="Y7" s="133">
        <v>261.88</v>
      </c>
      <c r="Z7" s="133">
        <v>261.76</v>
      </c>
      <c r="AA7" s="133">
        <v>261.57</v>
      </c>
      <c r="AB7" s="133">
        <v>470.26000000000005</v>
      </c>
      <c r="AC7" s="133">
        <v>302.39</v>
      </c>
      <c r="AD7" s="203">
        <v>0</v>
      </c>
      <c r="AE7" s="35">
        <f t="shared" si="4"/>
        <v>3371.75</v>
      </c>
      <c r="AF7" s="155"/>
      <c r="AG7" s="85"/>
      <c r="AH7" s="85"/>
      <c r="AJ7" s="85"/>
      <c r="AL7" s="85"/>
    </row>
    <row r="8" spans="1:38" s="1" customFormat="1" ht="12.75">
      <c r="A8" s="180">
        <v>540</v>
      </c>
      <c r="B8" s="180">
        <v>54</v>
      </c>
      <c r="C8" s="55" t="s">
        <v>88</v>
      </c>
      <c r="D8" s="180">
        <v>11127000</v>
      </c>
      <c r="E8" s="180">
        <v>4032000</v>
      </c>
      <c r="F8" s="181">
        <v>540</v>
      </c>
      <c r="G8" s="181">
        <v>54</v>
      </c>
      <c r="H8" s="96" t="s">
        <v>88</v>
      </c>
      <c r="I8" s="181">
        <v>11127000</v>
      </c>
      <c r="J8" s="181">
        <v>4032000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56</v>
      </c>
      <c r="P8" s="191">
        <v>7789.39</v>
      </c>
      <c r="Q8" s="85">
        <v>8000</v>
      </c>
      <c r="R8" s="133">
        <v>592.25</v>
      </c>
      <c r="S8" s="133">
        <v>592.49</v>
      </c>
      <c r="T8" s="133">
        <v>592.4</v>
      </c>
      <c r="U8" s="133">
        <v>592.26</v>
      </c>
      <c r="V8" s="133">
        <v>592.25</v>
      </c>
      <c r="W8" s="133">
        <v>654.5899999999999</v>
      </c>
      <c r="X8" s="133">
        <v>860.9799999999999</v>
      </c>
      <c r="Y8" s="133">
        <v>608.33</v>
      </c>
      <c r="Z8" s="133">
        <v>608.12</v>
      </c>
      <c r="AA8" s="133">
        <v>607.83</v>
      </c>
      <c r="AB8" s="133">
        <v>987.11</v>
      </c>
      <c r="AC8" s="133">
        <v>680.75</v>
      </c>
      <c r="AD8" s="203">
        <v>0</v>
      </c>
      <c r="AE8" s="35">
        <f t="shared" si="4"/>
        <v>7969.359999999999</v>
      </c>
      <c r="AF8" s="155"/>
      <c r="AG8" s="85"/>
      <c r="AH8" s="85"/>
      <c r="AJ8" s="85"/>
      <c r="AL8" s="85"/>
    </row>
    <row r="9" spans="1:32" s="1" customFormat="1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25"/>
      <c r="L9" s="25"/>
      <c r="M9" s="25"/>
      <c r="N9" s="25"/>
      <c r="O9" s="55"/>
      <c r="P9" s="186"/>
      <c r="Q9" s="85"/>
      <c r="R9" s="56"/>
      <c r="S9" s="56"/>
      <c r="T9" s="56"/>
      <c r="U9" s="84"/>
      <c r="V9" s="84"/>
      <c r="W9" s="84"/>
      <c r="X9" s="53"/>
      <c r="Y9" s="84"/>
      <c r="Z9" s="84"/>
      <c r="AA9" s="84"/>
      <c r="AB9" s="84"/>
      <c r="AC9" s="84"/>
      <c r="AD9" s="203"/>
      <c r="AE9" s="35"/>
      <c r="AF9" s="155"/>
    </row>
    <row r="10" spans="6:32" ht="12.75">
      <c r="F10" s="94"/>
      <c r="G10" s="20"/>
      <c r="H10" s="20"/>
      <c r="I10" s="20"/>
      <c r="J10" s="20"/>
      <c r="K10" s="4">
        <f>SUM(K3:K9)</f>
        <v>0</v>
      </c>
      <c r="L10" s="4">
        <f>SUM(L3:L9)</f>
        <v>0</v>
      </c>
      <c r="M10" s="4">
        <f>SUM(M3:M9)</f>
        <v>0</v>
      </c>
      <c r="N10" s="4">
        <f>SUM(N3:N9)</f>
        <v>0</v>
      </c>
      <c r="P10" s="72">
        <f>SUM(P3:P8)</f>
        <v>100760.45</v>
      </c>
      <c r="Q10" s="72">
        <f>SUM(Q3:Q8)</f>
        <v>102600</v>
      </c>
      <c r="R10" s="72">
        <f>SUM(R3:R8)</f>
        <v>7723.120000000001</v>
      </c>
      <c r="S10" s="72">
        <f>SUM(S3:S8)</f>
        <v>7717.17</v>
      </c>
      <c r="T10" s="72">
        <f>SUM(T3:T8)</f>
        <v>7715.449999999999</v>
      </c>
      <c r="U10" s="72">
        <f>SUM(U3:U8)</f>
        <v>7719.24</v>
      </c>
      <c r="V10" s="72">
        <f>SUM(V3:V8)</f>
        <v>7716.88</v>
      </c>
      <c r="W10" s="72">
        <f>SUM(W3:W8)</f>
        <v>8786.05</v>
      </c>
      <c r="X10" s="72">
        <f>SUM(X3:X8)</f>
        <v>8480.59</v>
      </c>
      <c r="Y10" s="72">
        <f>SUM(Y3:Y8)</f>
        <v>7984.530000000001</v>
      </c>
      <c r="Z10" s="72">
        <f>SUM(Z3:Z8)</f>
        <v>7977.5199999999995</v>
      </c>
      <c r="AA10" s="72">
        <f>SUM(AA3:AA8)</f>
        <v>7974.099999999999</v>
      </c>
      <c r="AB10" s="72">
        <f>SUM(AB3:AB8)</f>
        <v>14332.980000000001</v>
      </c>
      <c r="AC10" s="72">
        <f>SUM(AC3:AC8)</f>
        <v>9204.119999999999</v>
      </c>
      <c r="AD10" s="72">
        <v>88112.91999999997</v>
      </c>
      <c r="AE10" s="72">
        <f>SUM(AE3:AE8)</f>
        <v>103331.74999999999</v>
      </c>
      <c r="AF10" s="156"/>
    </row>
    <row r="12" spans="17:32" ht="12.75"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57"/>
    </row>
    <row r="13" spans="17:31" ht="12.75"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</row>
    <row r="17" spans="33:34" ht="12.75">
      <c r="AG17" s="200"/>
      <c r="AH17" s="20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20"/>
  <sheetViews>
    <sheetView zoomScalePageLayoutView="0" workbookViewId="0" topLeftCell="A1">
      <pane xSplit="17" ySplit="2" topLeftCell="AD3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AE17" sqref="AE17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4.8515625" style="187" customWidth="1"/>
    <col min="17" max="17" width="13.8515625" style="6" customWidth="1"/>
    <col min="18" max="18" width="13.421875" style="6" customWidth="1"/>
    <col min="19" max="19" width="13.28125" style="6" customWidth="1"/>
    <col min="20" max="20" width="11.8515625" style="1" customWidth="1"/>
    <col min="21" max="21" width="11.7109375" style="1" customWidth="1"/>
    <col min="22" max="26" width="11.57421875" style="1" customWidth="1"/>
    <col min="27" max="27" width="12.00390625" style="6" customWidth="1"/>
    <col min="28" max="28" width="12.421875" style="6" customWidth="1"/>
    <col min="29" max="30" width="11.57421875" style="0" customWidth="1"/>
    <col min="31" max="31" width="14.57421875" style="3" customWidth="1"/>
    <col min="32" max="32" width="6.00390625" style="158" customWidth="1"/>
  </cols>
  <sheetData>
    <row r="1" spans="1:38" s="12" customFormat="1" ht="51.75" thickBot="1">
      <c r="A1" s="9" t="s">
        <v>35</v>
      </c>
      <c r="B1" s="10" t="s">
        <v>36</v>
      </c>
      <c r="C1" s="10" t="s">
        <v>91</v>
      </c>
      <c r="D1" s="11" t="s">
        <v>38</v>
      </c>
      <c r="E1" s="11" t="s">
        <v>53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44"/>
      <c r="P1" s="190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53"/>
      <c r="AG1" s="144" t="s">
        <v>110</v>
      </c>
      <c r="AH1" s="144" t="s">
        <v>111</v>
      </c>
      <c r="AI1" s="153" t="s">
        <v>112</v>
      </c>
      <c r="AJ1" s="196" t="s">
        <v>121</v>
      </c>
      <c r="AL1" s="144" t="s">
        <v>0</v>
      </c>
    </row>
    <row r="2" spans="1:32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93">
        <v>2011</v>
      </c>
      <c r="Q2" s="193">
        <v>2012</v>
      </c>
      <c r="R2" s="33" t="s">
        <v>3</v>
      </c>
      <c r="S2" s="34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34" t="s">
        <v>11</v>
      </c>
      <c r="AB2" s="36" t="s">
        <v>12</v>
      </c>
      <c r="AC2" s="26" t="s">
        <v>13</v>
      </c>
      <c r="AD2" s="208" t="s">
        <v>123</v>
      </c>
      <c r="AE2" s="206" t="s">
        <v>14</v>
      </c>
      <c r="AF2" s="154"/>
    </row>
    <row r="3" spans="1:38" s="1" customFormat="1" ht="12.75">
      <c r="A3" s="180">
        <v>540</v>
      </c>
      <c r="B3" s="180">
        <v>54</v>
      </c>
      <c r="C3" s="55"/>
      <c r="D3" s="180">
        <v>11126000</v>
      </c>
      <c r="E3" s="180">
        <v>4222200</v>
      </c>
      <c r="F3" s="181">
        <v>540</v>
      </c>
      <c r="G3" s="181">
        <v>54</v>
      </c>
      <c r="H3" s="96" t="s">
        <v>88</v>
      </c>
      <c r="I3" s="181">
        <v>11126000</v>
      </c>
      <c r="J3" s="181">
        <v>4222200</v>
      </c>
      <c r="K3" s="25">
        <f aca="true" t="shared" si="0" ref="K3:K11">IF(A3=F3,0,"Fehler")</f>
        <v>0</v>
      </c>
      <c r="L3" s="25">
        <f aca="true" t="shared" si="1" ref="L3:L11">IF(B3=G3,0,"Fehler")</f>
        <v>0</v>
      </c>
      <c r="M3" s="25">
        <f aca="true" t="shared" si="2" ref="M3:M11">IF(D3=I3,0,"Fehler")</f>
        <v>0</v>
      </c>
      <c r="N3" s="25">
        <f aca="true" t="shared" si="3" ref="N3:N11">IF(E3=J3,0,"Fehler")</f>
        <v>0</v>
      </c>
      <c r="O3" s="55" t="s">
        <v>57</v>
      </c>
      <c r="P3" s="191">
        <v>229</v>
      </c>
      <c r="Q3" s="85">
        <v>300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133">
        <v>0</v>
      </c>
      <c r="AD3" s="203">
        <v>0</v>
      </c>
      <c r="AE3" s="35">
        <f aca="true" t="shared" si="4" ref="AE3:AE11">SUM(R3:AD3)</f>
        <v>0</v>
      </c>
      <c r="AF3" s="155"/>
      <c r="AG3" s="131">
        <f>AE3/AG$14*AG$15</f>
        <v>0</v>
      </c>
      <c r="AH3" s="49"/>
      <c r="AI3" s="160"/>
      <c r="AJ3" s="160">
        <f aca="true" t="shared" si="5" ref="AJ3:AJ11">IF(AI3&gt;0,AI3,AE3+AG3+AH3)</f>
        <v>0</v>
      </c>
      <c r="AL3" s="160">
        <v>0</v>
      </c>
    </row>
    <row r="4" spans="1:38" s="1" customFormat="1" ht="12.75">
      <c r="A4" s="180">
        <v>540</v>
      </c>
      <c r="B4" s="180">
        <v>54</v>
      </c>
      <c r="C4" s="55"/>
      <c r="D4" s="180">
        <v>11126000</v>
      </c>
      <c r="E4" s="180">
        <v>4261300</v>
      </c>
      <c r="F4" s="181">
        <v>540</v>
      </c>
      <c r="G4" s="181">
        <v>54</v>
      </c>
      <c r="H4" s="96" t="s">
        <v>88</v>
      </c>
      <c r="I4" s="181">
        <v>11126000</v>
      </c>
      <c r="J4" s="181">
        <v>4261300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17</v>
      </c>
      <c r="P4" s="191">
        <v>182.75</v>
      </c>
      <c r="Q4" s="85">
        <v>500</v>
      </c>
      <c r="R4" s="133">
        <v>0</v>
      </c>
      <c r="S4" s="133">
        <v>180</v>
      </c>
      <c r="T4" s="133">
        <v>209.5</v>
      </c>
      <c r="U4" s="133">
        <v>0</v>
      </c>
      <c r="V4" s="133">
        <v>137.5</v>
      </c>
      <c r="W4" s="133">
        <v>0</v>
      </c>
      <c r="X4" s="133">
        <v>0</v>
      </c>
      <c r="Y4" s="133">
        <v>60</v>
      </c>
      <c r="Z4" s="133">
        <v>0</v>
      </c>
      <c r="AA4" s="133">
        <v>0</v>
      </c>
      <c r="AB4" s="133">
        <v>0</v>
      </c>
      <c r="AC4" s="133">
        <v>0</v>
      </c>
      <c r="AD4" s="203">
        <v>0</v>
      </c>
      <c r="AE4" s="35">
        <f t="shared" si="4"/>
        <v>587</v>
      </c>
      <c r="AF4" s="155"/>
      <c r="AG4" s="131">
        <f>AE4/AG$14*AG$15</f>
        <v>0</v>
      </c>
      <c r="AH4" s="49"/>
      <c r="AI4" s="160"/>
      <c r="AJ4" s="160">
        <f t="shared" si="5"/>
        <v>587</v>
      </c>
      <c r="AL4" s="160">
        <v>782.6666666666667</v>
      </c>
    </row>
    <row r="5" spans="1:38" s="1" customFormat="1" ht="12.75">
      <c r="A5" s="180">
        <v>540</v>
      </c>
      <c r="B5" s="180">
        <v>54</v>
      </c>
      <c r="C5" s="55"/>
      <c r="D5" s="180">
        <v>11126000</v>
      </c>
      <c r="E5" s="180">
        <v>4271200</v>
      </c>
      <c r="F5" s="181">
        <v>540</v>
      </c>
      <c r="G5" s="181">
        <v>54</v>
      </c>
      <c r="H5" s="96" t="s">
        <v>88</v>
      </c>
      <c r="I5" s="181">
        <v>11126000</v>
      </c>
      <c r="J5" s="181">
        <v>4271200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31</v>
      </c>
      <c r="P5" s="191">
        <v>2464.98</v>
      </c>
      <c r="Q5" s="85">
        <v>1000</v>
      </c>
      <c r="R5" s="133">
        <v>0</v>
      </c>
      <c r="S5" s="133">
        <v>0</v>
      </c>
      <c r="T5" s="133">
        <v>13.15</v>
      </c>
      <c r="U5" s="133">
        <v>104.12</v>
      </c>
      <c r="V5" s="133">
        <v>0</v>
      </c>
      <c r="W5" s="133">
        <v>0</v>
      </c>
      <c r="X5" s="133">
        <v>1029.79</v>
      </c>
      <c r="Y5" s="133">
        <v>0</v>
      </c>
      <c r="Z5" s="133">
        <v>0</v>
      </c>
      <c r="AA5" s="133">
        <v>0</v>
      </c>
      <c r="AB5" s="133">
        <v>0</v>
      </c>
      <c r="AC5" s="133">
        <v>200</v>
      </c>
      <c r="AD5" s="203">
        <v>0</v>
      </c>
      <c r="AE5" s="35">
        <f t="shared" si="4"/>
        <v>1347.06</v>
      </c>
      <c r="AF5" s="155"/>
      <c r="AG5" s="131">
        <f>AE5/AG$14*AG$15</f>
        <v>0</v>
      </c>
      <c r="AH5" s="49"/>
      <c r="AI5" s="160"/>
      <c r="AJ5" s="160">
        <f t="shared" si="5"/>
        <v>1347.06</v>
      </c>
      <c r="AL5" s="160">
        <v>1529.4133333333332</v>
      </c>
    </row>
    <row r="6" spans="1:38" s="1" customFormat="1" ht="12.75">
      <c r="A6" s="180">
        <v>540</v>
      </c>
      <c r="B6" s="180">
        <v>54</v>
      </c>
      <c r="C6" s="55"/>
      <c r="D6" s="180">
        <v>11126000</v>
      </c>
      <c r="E6" s="180">
        <v>4271210</v>
      </c>
      <c r="F6" s="181">
        <v>540</v>
      </c>
      <c r="G6" s="181">
        <v>54</v>
      </c>
      <c r="H6" s="96" t="s">
        <v>88</v>
      </c>
      <c r="I6" s="181">
        <v>11126000</v>
      </c>
      <c r="J6" s="181">
        <v>4271210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58</v>
      </c>
      <c r="P6" s="191">
        <v>10907.92</v>
      </c>
      <c r="Q6" s="85">
        <v>5800</v>
      </c>
      <c r="R6" s="133">
        <v>0</v>
      </c>
      <c r="S6" s="133">
        <v>695.47</v>
      </c>
      <c r="T6" s="133">
        <v>411.46000000000004</v>
      </c>
      <c r="U6" s="133">
        <v>0</v>
      </c>
      <c r="V6" s="133">
        <v>0</v>
      </c>
      <c r="W6" s="133">
        <v>25</v>
      </c>
      <c r="X6" s="133">
        <v>1767.15</v>
      </c>
      <c r="Y6" s="133">
        <v>91.92999999999999</v>
      </c>
      <c r="Z6" s="133">
        <v>790.79</v>
      </c>
      <c r="AA6" s="133">
        <v>0</v>
      </c>
      <c r="AB6" s="133">
        <v>0</v>
      </c>
      <c r="AC6" s="133">
        <v>0</v>
      </c>
      <c r="AD6" s="203">
        <v>0</v>
      </c>
      <c r="AE6" s="35">
        <f t="shared" si="4"/>
        <v>3781.7999999999997</v>
      </c>
      <c r="AF6" s="155"/>
      <c r="AG6" s="131"/>
      <c r="AH6" s="49">
        <v>0</v>
      </c>
      <c r="AI6" s="160"/>
      <c r="AJ6" s="160">
        <f t="shared" si="5"/>
        <v>3781.7999999999997</v>
      </c>
      <c r="AL6" s="160">
        <v>4781.8</v>
      </c>
    </row>
    <row r="7" spans="1:38" s="1" customFormat="1" ht="12.75">
      <c r="A7" s="180">
        <v>540</v>
      </c>
      <c r="B7" s="180">
        <v>54</v>
      </c>
      <c r="C7" s="55"/>
      <c r="D7" s="180">
        <v>11127000</v>
      </c>
      <c r="E7" s="180">
        <v>4222200</v>
      </c>
      <c r="F7" s="181">
        <v>540</v>
      </c>
      <c r="G7" s="181">
        <v>54</v>
      </c>
      <c r="H7" s="96" t="s">
        <v>88</v>
      </c>
      <c r="I7" s="181">
        <v>11127000</v>
      </c>
      <c r="J7" s="181">
        <v>4222200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57</v>
      </c>
      <c r="P7" s="191">
        <v>0</v>
      </c>
      <c r="Q7" s="85">
        <v>300</v>
      </c>
      <c r="R7" s="133">
        <v>0</v>
      </c>
      <c r="S7" s="133">
        <v>0</v>
      </c>
      <c r="T7" s="133">
        <v>74.92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133">
        <v>0</v>
      </c>
      <c r="AC7" s="133">
        <v>0</v>
      </c>
      <c r="AD7" s="203">
        <v>0</v>
      </c>
      <c r="AE7" s="35">
        <f t="shared" si="4"/>
        <v>74.92</v>
      </c>
      <c r="AF7" s="155"/>
      <c r="AG7" s="131">
        <f>AE7/AG$14*AG$15</f>
        <v>0</v>
      </c>
      <c r="AH7" s="49"/>
      <c r="AI7" s="160"/>
      <c r="AJ7" s="160">
        <f t="shared" si="5"/>
        <v>74.92</v>
      </c>
      <c r="AL7" s="160">
        <v>99.89333333333335</v>
      </c>
    </row>
    <row r="8" spans="1:38" s="1" customFormat="1" ht="12.75">
      <c r="A8" s="180">
        <v>540</v>
      </c>
      <c r="B8" s="180">
        <v>54</v>
      </c>
      <c r="C8" s="55"/>
      <c r="D8" s="180">
        <v>11127000</v>
      </c>
      <c r="E8" s="180">
        <v>4261300</v>
      </c>
      <c r="F8" s="181">
        <v>540</v>
      </c>
      <c r="G8" s="181">
        <v>54</v>
      </c>
      <c r="H8" s="96" t="s">
        <v>88</v>
      </c>
      <c r="I8" s="181">
        <v>11127000</v>
      </c>
      <c r="J8" s="181">
        <v>4261300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17</v>
      </c>
      <c r="P8" s="191">
        <v>334.26</v>
      </c>
      <c r="Q8" s="85">
        <v>500</v>
      </c>
      <c r="R8" s="133">
        <v>60</v>
      </c>
      <c r="S8" s="133">
        <v>260</v>
      </c>
      <c r="T8" s="133">
        <v>269.51</v>
      </c>
      <c r="U8" s="133">
        <v>0</v>
      </c>
      <c r="V8" s="133">
        <v>137.5</v>
      </c>
      <c r="W8" s="133">
        <v>0</v>
      </c>
      <c r="X8" s="133">
        <v>0</v>
      </c>
      <c r="Y8" s="133">
        <v>60</v>
      </c>
      <c r="Z8" s="133">
        <v>0</v>
      </c>
      <c r="AA8" s="133">
        <v>40</v>
      </c>
      <c r="AB8" s="133">
        <v>0</v>
      </c>
      <c r="AC8" s="133">
        <v>0</v>
      </c>
      <c r="AD8" s="203">
        <v>0</v>
      </c>
      <c r="AE8" s="35">
        <f t="shared" si="4"/>
        <v>827.01</v>
      </c>
      <c r="AF8" s="155"/>
      <c r="AG8" s="131">
        <f>AE8/AG$14*AG$15</f>
        <v>0</v>
      </c>
      <c r="AH8" s="49"/>
      <c r="AI8" s="160"/>
      <c r="AJ8" s="160">
        <f t="shared" si="5"/>
        <v>827.01</v>
      </c>
      <c r="AL8" s="160">
        <v>1049.3466666666668</v>
      </c>
    </row>
    <row r="9" spans="1:38" s="1" customFormat="1" ht="12.75">
      <c r="A9" s="180">
        <v>540</v>
      </c>
      <c r="B9" s="180">
        <v>54</v>
      </c>
      <c r="C9" s="55"/>
      <c r="D9" s="180">
        <v>11127000</v>
      </c>
      <c r="E9" s="180">
        <v>4271200</v>
      </c>
      <c r="F9" s="181">
        <v>540</v>
      </c>
      <c r="G9" s="181">
        <v>54</v>
      </c>
      <c r="H9" s="96" t="s">
        <v>88</v>
      </c>
      <c r="I9" s="181">
        <v>11127000</v>
      </c>
      <c r="J9" s="181">
        <v>4271200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5" t="s">
        <v>31</v>
      </c>
      <c r="P9" s="191">
        <v>2677.94</v>
      </c>
      <c r="Q9" s="85">
        <v>1000</v>
      </c>
      <c r="R9" s="133">
        <v>28.360000000000003</v>
      </c>
      <c r="S9" s="133">
        <v>0</v>
      </c>
      <c r="T9" s="133">
        <v>13.15</v>
      </c>
      <c r="U9" s="133">
        <v>104.13</v>
      </c>
      <c r="V9" s="133">
        <v>0</v>
      </c>
      <c r="W9" s="133">
        <v>0</v>
      </c>
      <c r="X9" s="133">
        <v>3806.04</v>
      </c>
      <c r="Y9" s="133">
        <v>306.59000000000003</v>
      </c>
      <c r="Z9" s="133">
        <v>26.2</v>
      </c>
      <c r="AA9" s="133">
        <v>0</v>
      </c>
      <c r="AB9" s="133">
        <v>0</v>
      </c>
      <c r="AC9" s="133">
        <v>1212.29</v>
      </c>
      <c r="AD9" s="203">
        <v>0</v>
      </c>
      <c r="AE9" s="35">
        <f t="shared" si="4"/>
        <v>5496.759999999999</v>
      </c>
      <c r="AF9" s="155"/>
      <c r="AG9" s="131"/>
      <c r="AH9" s="49">
        <v>0</v>
      </c>
      <c r="AI9" s="160"/>
      <c r="AJ9" s="160">
        <f t="shared" si="5"/>
        <v>5496.759999999999</v>
      </c>
      <c r="AL9" s="160">
        <v>4686.91</v>
      </c>
    </row>
    <row r="10" spans="1:38" s="1" customFormat="1" ht="12.75">
      <c r="A10" s="180">
        <v>540</v>
      </c>
      <c r="B10" s="180">
        <v>54</v>
      </c>
      <c r="C10" s="55"/>
      <c r="D10" s="180">
        <v>11127000</v>
      </c>
      <c r="E10" s="180">
        <v>4271210</v>
      </c>
      <c r="F10" s="181">
        <v>540</v>
      </c>
      <c r="G10" s="181">
        <v>54</v>
      </c>
      <c r="H10" s="96" t="s">
        <v>88</v>
      </c>
      <c r="I10" s="181">
        <v>11127000</v>
      </c>
      <c r="J10" s="181">
        <v>4271210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55" t="s">
        <v>58</v>
      </c>
      <c r="P10" s="191">
        <v>14748.45</v>
      </c>
      <c r="Q10" s="85">
        <v>10000</v>
      </c>
      <c r="R10" s="133">
        <v>0</v>
      </c>
      <c r="S10" s="133">
        <v>695.47</v>
      </c>
      <c r="T10" s="133">
        <v>411.46999999999997</v>
      </c>
      <c r="U10" s="133">
        <v>0</v>
      </c>
      <c r="V10" s="133">
        <v>0</v>
      </c>
      <c r="W10" s="133">
        <v>25</v>
      </c>
      <c r="X10" s="133">
        <v>1767.15</v>
      </c>
      <c r="Y10" s="133">
        <v>91.92999999999999</v>
      </c>
      <c r="Z10" s="133">
        <v>790.79</v>
      </c>
      <c r="AA10" s="133">
        <v>0</v>
      </c>
      <c r="AB10" s="133">
        <v>0</v>
      </c>
      <c r="AC10" s="133">
        <v>20</v>
      </c>
      <c r="AD10" s="203">
        <v>0</v>
      </c>
      <c r="AE10" s="35">
        <f t="shared" si="4"/>
        <v>3801.81</v>
      </c>
      <c r="AF10" s="155"/>
      <c r="AG10" s="131"/>
      <c r="AH10" s="49">
        <v>0</v>
      </c>
      <c r="AI10" s="160"/>
      <c r="AJ10" s="160">
        <f t="shared" si="5"/>
        <v>3801.81</v>
      </c>
      <c r="AL10" s="160">
        <v>4781.81</v>
      </c>
    </row>
    <row r="11" spans="1:38" s="1" customFormat="1" ht="12.75">
      <c r="A11" s="180">
        <v>540</v>
      </c>
      <c r="B11" s="180">
        <v>54</v>
      </c>
      <c r="C11" s="55"/>
      <c r="D11" s="180">
        <v>11127000</v>
      </c>
      <c r="E11" s="180">
        <v>4271380</v>
      </c>
      <c r="F11" s="181">
        <v>540</v>
      </c>
      <c r="G11" s="181">
        <v>54</v>
      </c>
      <c r="H11" s="96" t="s">
        <v>88</v>
      </c>
      <c r="I11" s="181">
        <v>11127000</v>
      </c>
      <c r="J11" s="181">
        <v>4271380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55" t="s">
        <v>30</v>
      </c>
      <c r="P11" s="191">
        <v>0</v>
      </c>
      <c r="Q11" s="85">
        <v>1700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6.9</v>
      </c>
      <c r="Z11" s="133">
        <v>0</v>
      </c>
      <c r="AA11" s="133">
        <v>0</v>
      </c>
      <c r="AB11" s="133">
        <v>0</v>
      </c>
      <c r="AC11" s="133">
        <v>0</v>
      </c>
      <c r="AD11" s="203">
        <v>0</v>
      </c>
      <c r="AE11" s="35">
        <f t="shared" si="4"/>
        <v>6.9</v>
      </c>
      <c r="AF11" s="155"/>
      <c r="AG11" s="131">
        <f>AE11/AG$14*AG$15</f>
        <v>0</v>
      </c>
      <c r="AH11" s="49"/>
      <c r="AI11" s="160"/>
      <c r="AJ11" s="160">
        <f t="shared" si="5"/>
        <v>6.9</v>
      </c>
      <c r="AL11" s="160">
        <v>9.2</v>
      </c>
    </row>
    <row r="12" spans="1:32" s="1" customFormat="1" ht="12.75">
      <c r="A12" s="55"/>
      <c r="B12" s="55"/>
      <c r="C12" s="55"/>
      <c r="D12" s="55"/>
      <c r="E12" s="55"/>
      <c r="F12" s="55"/>
      <c r="G12" s="55"/>
      <c r="H12" s="55"/>
      <c r="I12" s="55"/>
      <c r="J12" s="55"/>
      <c r="K12" s="25"/>
      <c r="L12" s="25"/>
      <c r="M12" s="25"/>
      <c r="N12" s="25"/>
      <c r="O12" s="55"/>
      <c r="P12" s="186"/>
      <c r="Q12" s="85"/>
      <c r="R12" s="56"/>
      <c r="S12" s="56"/>
      <c r="T12" s="56"/>
      <c r="U12" s="84"/>
      <c r="V12" s="84"/>
      <c r="W12" s="84"/>
      <c r="X12" s="53"/>
      <c r="Y12" s="84"/>
      <c r="Z12" s="84"/>
      <c r="AA12" s="84"/>
      <c r="AB12" s="84"/>
      <c r="AC12" s="84"/>
      <c r="AD12" s="203"/>
      <c r="AE12" s="35"/>
      <c r="AF12" s="155"/>
    </row>
    <row r="13" spans="6:38" ht="12.75">
      <c r="F13" s="94"/>
      <c r="G13" s="20"/>
      <c r="H13" s="20"/>
      <c r="I13" s="20"/>
      <c r="J13" s="20"/>
      <c r="K13" s="4">
        <f>SUM(K3:K12)</f>
        <v>0</v>
      </c>
      <c r="L13" s="4">
        <f>SUM(L3:L12)</f>
        <v>0</v>
      </c>
      <c r="M13" s="4">
        <f>SUM(M3:M12)</f>
        <v>0</v>
      </c>
      <c r="N13" s="4">
        <f>SUM(N3:N12)</f>
        <v>0</v>
      </c>
      <c r="P13" s="72">
        <f>SUM(P3:P11)</f>
        <v>31545.3</v>
      </c>
      <c r="Q13" s="72">
        <f>SUM(Q3:Q11)</f>
        <v>21100</v>
      </c>
      <c r="R13" s="72">
        <f>SUM(R3:R11)</f>
        <v>88.36</v>
      </c>
      <c r="S13" s="72">
        <f>SUM(S3:S11)</f>
        <v>1830.94</v>
      </c>
      <c r="T13" s="72">
        <f>SUM(T3:T11)</f>
        <v>1403.1599999999999</v>
      </c>
      <c r="U13" s="72">
        <f>SUM(U3:U11)</f>
        <v>208.25</v>
      </c>
      <c r="V13" s="72">
        <f>SUM(V3:V11)</f>
        <v>275</v>
      </c>
      <c r="W13" s="72">
        <f>SUM(W3:W11)</f>
        <v>50</v>
      </c>
      <c r="X13" s="72">
        <f>SUM(X3:X11)</f>
        <v>8370.13</v>
      </c>
      <c r="Y13" s="72">
        <f>SUM(Y3:Y11)</f>
        <v>617.3499999999999</v>
      </c>
      <c r="Z13" s="72">
        <f>SUM(Z3:Z11)</f>
        <v>1607.78</v>
      </c>
      <c r="AA13" s="72">
        <f>SUM(AA3:AA11)</f>
        <v>40</v>
      </c>
      <c r="AB13" s="72">
        <f>SUM(AB3:AB11)</f>
        <v>0</v>
      </c>
      <c r="AC13" s="72">
        <f>SUM(AC3:AC11)</f>
        <v>1432.29</v>
      </c>
      <c r="AD13" s="72">
        <v>2397.04</v>
      </c>
      <c r="AE13" s="72">
        <f>SUM(AE3:AE11)</f>
        <v>15923.259999999998</v>
      </c>
      <c r="AF13" s="156"/>
      <c r="AG13" s="72">
        <f>SUM(AG3:AG11)</f>
        <v>0</v>
      </c>
      <c r="AH13" s="72">
        <f>SUM(AH3:AH11)</f>
        <v>0</v>
      </c>
      <c r="AI13" s="72">
        <f>SUM(AI3:AI11)</f>
        <v>0</v>
      </c>
      <c r="AJ13" s="72">
        <f>SUM(AJ3:AJ11)</f>
        <v>15923.259999999998</v>
      </c>
      <c r="AL13" s="72">
        <f>SUM(AL3:AL11)</f>
        <v>17721.04</v>
      </c>
    </row>
    <row r="14" spans="33:38" ht="12.75">
      <c r="AG14" s="175">
        <v>12</v>
      </c>
      <c r="AH14" s="13" t="s">
        <v>108</v>
      </c>
      <c r="AJ14" s="1"/>
      <c r="AL14" s="1"/>
    </row>
    <row r="15" spans="17:38" ht="12.75"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157"/>
      <c r="AG15" s="175">
        <v>0</v>
      </c>
      <c r="AH15" s="13" t="s">
        <v>109</v>
      </c>
      <c r="AJ15" s="1"/>
      <c r="AL15" s="1"/>
    </row>
    <row r="16" spans="17:38" ht="12.75"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157"/>
      <c r="AJ16" s="1"/>
      <c r="AL16" s="1"/>
    </row>
    <row r="17" spans="36:38" ht="12.75">
      <c r="AJ17" s="1"/>
      <c r="AL17" s="1"/>
    </row>
    <row r="18" spans="36:38" ht="12.75">
      <c r="AJ18" s="1"/>
      <c r="AL18" s="1"/>
    </row>
    <row r="20" spans="33:34" ht="12.75">
      <c r="AG20" s="200"/>
      <c r="AH20" s="201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L43"/>
  <sheetViews>
    <sheetView zoomScalePageLayoutView="0" workbookViewId="0" topLeftCell="A1">
      <pane xSplit="17" ySplit="2" topLeftCell="AD3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G37" sqref="G37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4.8515625" style="187" customWidth="1"/>
    <col min="17" max="17" width="13.8515625" style="6" customWidth="1"/>
    <col min="18" max="18" width="13.421875" style="6" customWidth="1"/>
    <col min="19" max="19" width="13.28125" style="6" customWidth="1"/>
    <col min="20" max="20" width="11.8515625" style="1" customWidth="1"/>
    <col min="21" max="21" width="11.7109375" style="1" customWidth="1"/>
    <col min="22" max="26" width="11.57421875" style="1" customWidth="1"/>
    <col min="27" max="27" width="12.00390625" style="6" customWidth="1"/>
    <col min="28" max="28" width="12.421875" style="6" customWidth="1"/>
    <col min="29" max="30" width="11.57421875" style="0" customWidth="1"/>
    <col min="31" max="31" width="14.57421875" style="3" customWidth="1"/>
    <col min="32" max="32" width="6.00390625" style="158" customWidth="1"/>
  </cols>
  <sheetData>
    <row r="1" spans="1:38" s="12" customFormat="1" ht="51.75" thickBot="1">
      <c r="A1" s="9" t="s">
        <v>35</v>
      </c>
      <c r="B1" s="10" t="s">
        <v>36</v>
      </c>
      <c r="C1" s="10" t="s">
        <v>91</v>
      </c>
      <c r="D1" s="11" t="s">
        <v>38</v>
      </c>
      <c r="E1" s="11" t="s">
        <v>53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44"/>
      <c r="P1" s="190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53"/>
      <c r="AG1" s="144" t="s">
        <v>110</v>
      </c>
      <c r="AH1" s="144" t="s">
        <v>111</v>
      </c>
      <c r="AI1" s="153" t="s">
        <v>112</v>
      </c>
      <c r="AJ1" s="196" t="s">
        <v>121</v>
      </c>
      <c r="AL1" s="144" t="s">
        <v>0</v>
      </c>
    </row>
    <row r="2" spans="1:32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93">
        <v>2011</v>
      </c>
      <c r="Q2" s="193">
        <v>2012</v>
      </c>
      <c r="R2" s="33" t="s">
        <v>3</v>
      </c>
      <c r="S2" s="34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34" t="s">
        <v>11</v>
      </c>
      <c r="AB2" s="36" t="s">
        <v>12</v>
      </c>
      <c r="AC2" s="26" t="s">
        <v>13</v>
      </c>
      <c r="AD2" s="208" t="s">
        <v>123</v>
      </c>
      <c r="AE2" s="206" t="s">
        <v>14</v>
      </c>
      <c r="AF2" s="154"/>
    </row>
    <row r="3" spans="1:38" s="1" customFormat="1" ht="12.75">
      <c r="A3" s="180"/>
      <c r="B3" s="180"/>
      <c r="C3" s="55"/>
      <c r="D3" s="180"/>
      <c r="E3" s="180"/>
      <c r="F3" s="181"/>
      <c r="G3" s="181"/>
      <c r="H3" s="96"/>
      <c r="I3" s="181"/>
      <c r="J3" s="181"/>
      <c r="K3" s="25"/>
      <c r="L3" s="25"/>
      <c r="M3" s="25"/>
      <c r="N3" s="25"/>
      <c r="O3" s="55"/>
      <c r="P3" s="191"/>
      <c r="Q3" s="85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203"/>
      <c r="AE3" s="35"/>
      <c r="AF3" s="155"/>
      <c r="AG3" s="131"/>
      <c r="AH3" s="49"/>
      <c r="AJ3" s="160"/>
      <c r="AL3" s="160"/>
    </row>
    <row r="4" spans="1:38" s="1" customFormat="1" ht="12.75">
      <c r="A4" s="180"/>
      <c r="B4" s="180"/>
      <c r="C4" s="55"/>
      <c r="D4" s="180"/>
      <c r="E4" s="180"/>
      <c r="F4" s="181"/>
      <c r="G4" s="181"/>
      <c r="H4" s="96"/>
      <c r="I4" s="181"/>
      <c r="J4" s="181"/>
      <c r="K4" s="25"/>
      <c r="L4" s="25"/>
      <c r="M4" s="25"/>
      <c r="N4" s="25"/>
      <c r="O4" s="55"/>
      <c r="P4" s="191"/>
      <c r="Q4" s="85"/>
      <c r="R4" s="133"/>
      <c r="S4" s="133"/>
      <c r="T4" s="133"/>
      <c r="U4" s="133"/>
      <c r="V4" s="133"/>
      <c r="W4" s="133"/>
      <c r="X4" s="133"/>
      <c r="Y4" s="133"/>
      <c r="Z4" s="133"/>
      <c r="AA4" s="133"/>
      <c r="AB4" s="133"/>
      <c r="AC4" s="133"/>
      <c r="AD4" s="203"/>
      <c r="AE4" s="35"/>
      <c r="AF4" s="155"/>
      <c r="AG4" s="131"/>
      <c r="AH4" s="49"/>
      <c r="AJ4" s="160"/>
      <c r="AL4" s="160"/>
    </row>
    <row r="5" spans="1:38" s="1" customFormat="1" ht="12.75">
      <c r="A5" s="180"/>
      <c r="B5" s="180"/>
      <c r="C5" s="55"/>
      <c r="D5" s="180"/>
      <c r="E5" s="180"/>
      <c r="F5" s="181"/>
      <c r="G5" s="181"/>
      <c r="H5" s="96"/>
      <c r="I5" s="181"/>
      <c r="J5" s="181"/>
      <c r="K5" s="25"/>
      <c r="L5" s="25"/>
      <c r="M5" s="25"/>
      <c r="N5" s="25"/>
      <c r="O5" s="55"/>
      <c r="P5" s="191"/>
      <c r="Q5" s="85"/>
      <c r="R5" s="133"/>
      <c r="S5" s="133"/>
      <c r="T5" s="133"/>
      <c r="U5" s="133"/>
      <c r="V5" s="133"/>
      <c r="W5" s="133"/>
      <c r="X5" s="133"/>
      <c r="Y5" s="133"/>
      <c r="Z5" s="133"/>
      <c r="AA5" s="133"/>
      <c r="AB5" s="133"/>
      <c r="AC5" s="133"/>
      <c r="AD5" s="203"/>
      <c r="AE5" s="35"/>
      <c r="AF5" s="155"/>
      <c r="AG5" s="131"/>
      <c r="AH5" s="49"/>
      <c r="AJ5" s="160"/>
      <c r="AL5" s="160"/>
    </row>
    <row r="6" spans="1:32" s="1" customFormat="1" ht="12.75">
      <c r="A6" s="55"/>
      <c r="B6" s="55"/>
      <c r="C6" s="55"/>
      <c r="D6" s="55"/>
      <c r="E6" s="55"/>
      <c r="F6" s="55"/>
      <c r="G6" s="55"/>
      <c r="H6" s="55"/>
      <c r="I6" s="55"/>
      <c r="J6" s="55"/>
      <c r="K6" s="4"/>
      <c r="L6" s="4"/>
      <c r="M6" s="4"/>
      <c r="N6" s="4"/>
      <c r="O6" s="55"/>
      <c r="P6" s="186"/>
      <c r="Q6" s="85"/>
      <c r="R6" s="56"/>
      <c r="S6" s="56"/>
      <c r="T6" s="56"/>
      <c r="U6" s="84"/>
      <c r="V6" s="84"/>
      <c r="W6" s="84"/>
      <c r="X6" s="53"/>
      <c r="Y6" s="84"/>
      <c r="Z6" s="84"/>
      <c r="AA6" s="84"/>
      <c r="AB6" s="84"/>
      <c r="AC6" s="84"/>
      <c r="AD6" s="203"/>
      <c r="AE6" s="35"/>
      <c r="AF6" s="155"/>
    </row>
    <row r="7" spans="6:38" ht="12.75">
      <c r="F7" s="94"/>
      <c r="G7" s="20"/>
      <c r="H7" s="20"/>
      <c r="I7" s="20"/>
      <c r="J7" s="20"/>
      <c r="P7" s="72">
        <f aca="true" t="shared" si="0" ref="P7:AL7">SUM(P3:P5)</f>
        <v>0</v>
      </c>
      <c r="Q7" s="72">
        <f t="shared" si="0"/>
        <v>0</v>
      </c>
      <c r="R7" s="72">
        <f t="shared" si="0"/>
        <v>0</v>
      </c>
      <c r="S7" s="72">
        <f t="shared" si="0"/>
        <v>0</v>
      </c>
      <c r="T7" s="72">
        <f t="shared" si="0"/>
        <v>0</v>
      </c>
      <c r="U7" s="72">
        <f t="shared" si="0"/>
        <v>0</v>
      </c>
      <c r="V7" s="72">
        <f t="shared" si="0"/>
        <v>0</v>
      </c>
      <c r="W7" s="72">
        <f t="shared" si="0"/>
        <v>0</v>
      </c>
      <c r="X7" s="72">
        <f t="shared" si="0"/>
        <v>0</v>
      </c>
      <c r="Y7" s="72">
        <f t="shared" si="0"/>
        <v>0</v>
      </c>
      <c r="Z7" s="72">
        <f t="shared" si="0"/>
        <v>0</v>
      </c>
      <c r="AA7" s="72">
        <f t="shared" si="0"/>
        <v>0</v>
      </c>
      <c r="AB7" s="72">
        <f t="shared" si="0"/>
        <v>0</v>
      </c>
      <c r="AC7" s="72">
        <f t="shared" si="0"/>
        <v>0</v>
      </c>
      <c r="AD7" s="72">
        <v>0</v>
      </c>
      <c r="AE7" s="72">
        <f t="shared" si="0"/>
        <v>0</v>
      </c>
      <c r="AF7" s="156"/>
      <c r="AG7" s="72">
        <f t="shared" si="0"/>
        <v>0</v>
      </c>
      <c r="AH7" s="72">
        <f t="shared" si="0"/>
        <v>0</v>
      </c>
      <c r="AI7" s="72">
        <f t="shared" si="0"/>
        <v>0</v>
      </c>
      <c r="AJ7" s="72">
        <f t="shared" si="0"/>
        <v>0</v>
      </c>
      <c r="AL7" s="72">
        <f t="shared" si="0"/>
        <v>0</v>
      </c>
    </row>
    <row r="8" spans="33:38" ht="12.75">
      <c r="AG8" s="175">
        <v>12</v>
      </c>
      <c r="AH8" s="13" t="s">
        <v>108</v>
      </c>
      <c r="AJ8" s="1"/>
      <c r="AL8" s="1"/>
    </row>
    <row r="9" spans="17:38" ht="12.75">
      <c r="Q9" s="7" t="e">
        <f>#REF!</f>
        <v>#REF!</v>
      </c>
      <c r="R9" s="7" t="e">
        <f>#REF!</f>
        <v>#REF!</v>
      </c>
      <c r="S9" s="7" t="e">
        <f>#REF!</f>
        <v>#REF!</v>
      </c>
      <c r="T9" s="7" t="e">
        <f>#REF!</f>
        <v>#REF!</v>
      </c>
      <c r="U9" s="7" t="e">
        <f>#REF!</f>
        <v>#REF!</v>
      </c>
      <c r="V9" s="7" t="e">
        <f>#REF!</f>
        <v>#REF!</v>
      </c>
      <c r="W9" s="7" t="e">
        <f>#REF!</f>
        <v>#REF!</v>
      </c>
      <c r="X9" s="7" t="e">
        <f>#REF!</f>
        <v>#REF!</v>
      </c>
      <c r="Y9" s="7" t="e">
        <f>#REF!</f>
        <v>#REF!</v>
      </c>
      <c r="Z9" s="7" t="e">
        <f>#REF!</f>
        <v>#REF!</v>
      </c>
      <c r="AA9" s="7" t="e">
        <f>#REF!</f>
        <v>#REF!</v>
      </c>
      <c r="AB9" s="7" t="e">
        <f>#REF!</f>
        <v>#REF!</v>
      </c>
      <c r="AC9" s="7" t="e">
        <f>#REF!</f>
        <v>#REF!</v>
      </c>
      <c r="AD9" s="7"/>
      <c r="AE9" s="7" t="e">
        <f>#REF!</f>
        <v>#REF!</v>
      </c>
      <c r="AF9" s="157"/>
      <c r="AG9" s="175">
        <v>0</v>
      </c>
      <c r="AH9" s="13" t="s">
        <v>109</v>
      </c>
      <c r="AJ9" s="1"/>
      <c r="AL9" s="1"/>
    </row>
    <row r="10" spans="17:38" ht="12.75">
      <c r="Q10" s="7" t="e">
        <f>IF(Q7=Q9,"ok","fehler")</f>
        <v>#REF!</v>
      </c>
      <c r="R10" s="7" t="e">
        <f aca="true" t="shared" si="1" ref="R10:AC10">IF(R7=R9,"ok","fehler")</f>
        <v>#REF!</v>
      </c>
      <c r="S10" s="7" t="e">
        <f t="shared" si="1"/>
        <v>#REF!</v>
      </c>
      <c r="T10" s="7" t="e">
        <f t="shared" si="1"/>
        <v>#REF!</v>
      </c>
      <c r="U10" s="7" t="e">
        <f t="shared" si="1"/>
        <v>#REF!</v>
      </c>
      <c r="V10" s="7" t="e">
        <f t="shared" si="1"/>
        <v>#REF!</v>
      </c>
      <c r="W10" s="7" t="e">
        <f t="shared" si="1"/>
        <v>#REF!</v>
      </c>
      <c r="X10" s="7" t="e">
        <f t="shared" si="1"/>
        <v>#REF!</v>
      </c>
      <c r="Y10" s="7" t="e">
        <f t="shared" si="1"/>
        <v>#REF!</v>
      </c>
      <c r="Z10" s="7" t="e">
        <f t="shared" si="1"/>
        <v>#REF!</v>
      </c>
      <c r="AA10" s="7" t="e">
        <f t="shared" si="1"/>
        <v>#REF!</v>
      </c>
      <c r="AB10" s="7" t="e">
        <f t="shared" si="1"/>
        <v>#REF!</v>
      </c>
      <c r="AC10" s="7" t="e">
        <f t="shared" si="1"/>
        <v>#REF!</v>
      </c>
      <c r="AD10" s="7"/>
      <c r="AE10" s="7" t="e">
        <f>IF(AE7=AE9,"ok","fehler")</f>
        <v>#REF!</v>
      </c>
      <c r="AF10" s="157"/>
      <c r="AJ10" s="1"/>
      <c r="AL10" s="1"/>
    </row>
    <row r="11" spans="36:38" ht="12.75">
      <c r="AJ11" s="1"/>
      <c r="AL11" s="1"/>
    </row>
    <row r="12" spans="36:38" ht="12.75">
      <c r="AJ12" s="1"/>
      <c r="AL12" s="1"/>
    </row>
    <row r="13" spans="36:38" ht="12.75">
      <c r="AJ13" s="1"/>
      <c r="AL13" s="1"/>
    </row>
    <row r="14" spans="33:38" ht="12.75">
      <c r="AG14" s="200"/>
      <c r="AH14" s="201"/>
      <c r="AJ14" s="1"/>
      <c r="AL14" s="1"/>
    </row>
    <row r="15" spans="36:38" ht="12.75">
      <c r="AJ15" s="1"/>
      <c r="AL15" s="1"/>
    </row>
    <row r="16" spans="36:38" ht="12.75">
      <c r="AJ16" s="1"/>
      <c r="AL16" s="1"/>
    </row>
    <row r="17" spans="36:38" ht="12.75">
      <c r="AJ17" s="1"/>
      <c r="AL17" s="1"/>
    </row>
    <row r="18" spans="36:38" ht="12.75">
      <c r="AJ18" s="1"/>
      <c r="AL18" s="1"/>
    </row>
    <row r="19" spans="36:38" ht="12.75">
      <c r="AJ19" s="1"/>
      <c r="AL19" s="1"/>
    </row>
    <row r="20" spans="36:38" ht="12.75">
      <c r="AJ20" s="1"/>
      <c r="AL20" s="1"/>
    </row>
    <row r="21" spans="36:38" ht="12.75">
      <c r="AJ21" s="1"/>
      <c r="AL21" s="1"/>
    </row>
    <row r="22" spans="36:38" ht="12.75">
      <c r="AJ22" s="1"/>
      <c r="AL22" s="1"/>
    </row>
    <row r="23" spans="36:38" ht="12.75">
      <c r="AJ23" s="1"/>
      <c r="AL23" s="1"/>
    </row>
    <row r="24" spans="36:38" ht="12.75">
      <c r="AJ24" s="1"/>
      <c r="AL24" s="1"/>
    </row>
    <row r="25" spans="36:38" ht="12.75">
      <c r="AJ25" s="1"/>
      <c r="AL25" s="1"/>
    </row>
    <row r="26" spans="36:38" ht="12.75">
      <c r="AJ26" s="1"/>
      <c r="AL26" s="1"/>
    </row>
    <row r="27" spans="36:38" ht="12.75">
      <c r="AJ27" s="1"/>
      <c r="AL27" s="1"/>
    </row>
    <row r="28" spans="36:38" ht="12.75">
      <c r="AJ28" s="1"/>
      <c r="AL28" s="1"/>
    </row>
    <row r="29" spans="36:38" ht="12.75">
      <c r="AJ29" s="1"/>
      <c r="AL29" s="1"/>
    </row>
    <row r="30" spans="36:38" ht="12.75">
      <c r="AJ30" s="1"/>
      <c r="AL30" s="1"/>
    </row>
    <row r="31" spans="36:38" ht="12.75">
      <c r="AJ31" s="1"/>
      <c r="AL31" s="1"/>
    </row>
    <row r="32" spans="36:38" ht="12.75">
      <c r="AJ32" s="1"/>
      <c r="AL32" s="1"/>
    </row>
    <row r="33" spans="36:38" ht="12.75">
      <c r="AJ33" s="1"/>
      <c r="AL33" s="1"/>
    </row>
    <row r="34" spans="36:38" ht="12.75">
      <c r="AJ34" s="1"/>
      <c r="AL34" s="1"/>
    </row>
    <row r="35" spans="36:38" ht="12.75">
      <c r="AJ35" s="1"/>
      <c r="AL35" s="1"/>
    </row>
    <row r="36" spans="36:38" ht="12.75">
      <c r="AJ36" s="1"/>
      <c r="AL36" s="1"/>
    </row>
    <row r="37" spans="36:38" ht="12.75">
      <c r="AJ37" s="1"/>
      <c r="AL37" s="1"/>
    </row>
    <row r="38" spans="36:38" ht="12.75">
      <c r="AJ38" s="1"/>
      <c r="AL38" s="1"/>
    </row>
    <row r="39" spans="36:38" ht="12.75">
      <c r="AJ39" s="1"/>
      <c r="AL39" s="1"/>
    </row>
    <row r="40" spans="36:38" ht="12.75">
      <c r="AJ40" s="1"/>
      <c r="AL40" s="1"/>
    </row>
    <row r="41" spans="36:38" ht="12.75">
      <c r="AJ41" s="1"/>
      <c r="AL41" s="1"/>
    </row>
    <row r="42" spans="36:38" ht="12.75">
      <c r="AJ42" s="1"/>
      <c r="AL42" s="1"/>
    </row>
    <row r="43" spans="36:38" ht="12.75">
      <c r="AJ43" s="1"/>
      <c r="AL43" s="1"/>
    </row>
  </sheetData>
  <sheetProtection/>
  <printOptions/>
  <pageMargins left="0.787401575" right="0.787401575" top="0.984251969" bottom="0.984251969" header="0.4921259845" footer="0.4921259845"/>
  <pageSetup orientation="portrait" paperSize="9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27"/>
  <sheetViews>
    <sheetView zoomScalePageLayoutView="0" workbookViewId="0" topLeftCell="A1">
      <pane xSplit="17" ySplit="2" topLeftCell="AC15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P23" sqref="P23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4.8515625" style="187" customWidth="1"/>
    <col min="17" max="17" width="13.8515625" style="6" customWidth="1"/>
    <col min="18" max="19" width="10.8515625" style="6" bestFit="1" customWidth="1"/>
    <col min="20" max="20" width="11.8515625" style="1" customWidth="1"/>
    <col min="21" max="21" width="11.7109375" style="1" customWidth="1"/>
    <col min="22" max="26" width="11.57421875" style="1" customWidth="1"/>
    <col min="27" max="27" width="12.00390625" style="6" customWidth="1"/>
    <col min="28" max="28" width="12.421875" style="6" customWidth="1"/>
    <col min="29" max="30" width="11.57421875" style="0" customWidth="1"/>
    <col min="31" max="31" width="14.57421875" style="3" customWidth="1"/>
    <col min="32" max="32" width="6.00390625" style="158" customWidth="1"/>
    <col min="35" max="35" width="11.421875" style="49" customWidth="1"/>
  </cols>
  <sheetData>
    <row r="1" spans="1:38" s="12" customFormat="1" ht="51.75" thickBot="1">
      <c r="A1" s="9" t="s">
        <v>35</v>
      </c>
      <c r="B1" s="10" t="s">
        <v>36</v>
      </c>
      <c r="C1" s="10" t="s">
        <v>89</v>
      </c>
      <c r="D1" s="11" t="s">
        <v>38</v>
      </c>
      <c r="E1" s="11" t="s">
        <v>53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44"/>
      <c r="P1" s="190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53"/>
      <c r="AG1" s="144" t="s">
        <v>110</v>
      </c>
      <c r="AH1" s="144" t="s">
        <v>111</v>
      </c>
      <c r="AI1" s="144" t="s">
        <v>112</v>
      </c>
      <c r="AJ1" s="196" t="s">
        <v>121</v>
      </c>
      <c r="AL1" s="144" t="s">
        <v>0</v>
      </c>
    </row>
    <row r="2" spans="1:35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93">
        <v>2011</v>
      </c>
      <c r="Q2" s="193">
        <v>2012</v>
      </c>
      <c r="R2" s="33" t="s">
        <v>3</v>
      </c>
      <c r="S2" s="34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34" t="s">
        <v>11</v>
      </c>
      <c r="AB2" s="36" t="s">
        <v>12</v>
      </c>
      <c r="AC2" s="26" t="s">
        <v>13</v>
      </c>
      <c r="AD2" s="208" t="s">
        <v>123</v>
      </c>
      <c r="AE2" s="206" t="s">
        <v>14</v>
      </c>
      <c r="AF2" s="154"/>
      <c r="AH2" s="182"/>
      <c r="AI2" s="49"/>
    </row>
    <row r="3" spans="1:38" s="1" customFormat="1" ht="12.75">
      <c r="A3" s="180">
        <v>540</v>
      </c>
      <c r="B3" s="180">
        <v>54</v>
      </c>
      <c r="C3" s="55" t="s">
        <v>88</v>
      </c>
      <c r="D3" s="180">
        <v>11126000</v>
      </c>
      <c r="E3" s="180">
        <v>4411100</v>
      </c>
      <c r="F3" s="209">
        <v>540</v>
      </c>
      <c r="G3" s="210">
        <v>54</v>
      </c>
      <c r="H3" s="210" t="s">
        <v>88</v>
      </c>
      <c r="I3" s="210">
        <v>11126000</v>
      </c>
      <c r="J3" s="210">
        <v>4411100</v>
      </c>
      <c r="K3" s="25">
        <f aca="true" t="shared" si="0" ref="K3:K17">IF(A3=F3,0,"Fehler")</f>
        <v>0</v>
      </c>
      <c r="L3" s="25">
        <f aca="true" t="shared" si="1" ref="L3:L17">IF(B3=G3,0,"Fehler")</f>
        <v>0</v>
      </c>
      <c r="M3" s="25">
        <f aca="true" t="shared" si="2" ref="M3:M17">IF(D3=I3,0,"Fehler")</f>
        <v>0</v>
      </c>
      <c r="N3" s="25">
        <f aca="true" t="shared" si="3" ref="N3:N17">IF(E3=J3,0,"Fehler")</f>
        <v>0</v>
      </c>
      <c r="O3" s="55" t="s">
        <v>16</v>
      </c>
      <c r="P3" s="191">
        <v>0</v>
      </c>
      <c r="Q3" s="85">
        <v>100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133">
        <v>0</v>
      </c>
      <c r="AD3" s="203">
        <v>0</v>
      </c>
      <c r="AE3" s="35">
        <f>SUM(R3:AC3)</f>
        <v>0</v>
      </c>
      <c r="AF3" s="155"/>
      <c r="AG3" s="131">
        <f>AE3/AG$20*AG$21</f>
        <v>0</v>
      </c>
      <c r="AH3" s="49"/>
      <c r="AI3" s="49"/>
      <c r="AJ3" s="160">
        <f aca="true" t="shared" si="4" ref="AJ3:AJ17">IF(AI3&gt;0,AI3,AE3+AG3+AH3)</f>
        <v>0</v>
      </c>
      <c r="AL3" s="160">
        <v>0</v>
      </c>
    </row>
    <row r="4" spans="1:38" s="1" customFormat="1" ht="12.75">
      <c r="A4" s="180">
        <v>540</v>
      </c>
      <c r="B4" s="180">
        <v>54</v>
      </c>
      <c r="C4" s="55" t="s">
        <v>88</v>
      </c>
      <c r="D4" s="180">
        <v>11126000</v>
      </c>
      <c r="E4" s="180">
        <v>4429600</v>
      </c>
      <c r="F4" s="209">
        <v>540</v>
      </c>
      <c r="G4" s="210">
        <v>54</v>
      </c>
      <c r="H4" s="210" t="s">
        <v>88</v>
      </c>
      <c r="I4" s="210">
        <v>11126000</v>
      </c>
      <c r="J4" s="210">
        <v>4429600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21</v>
      </c>
      <c r="P4" s="191">
        <v>51.5</v>
      </c>
      <c r="Q4" s="85">
        <v>100</v>
      </c>
      <c r="R4" s="133">
        <v>51.5</v>
      </c>
      <c r="S4" s="133">
        <v>0</v>
      </c>
      <c r="T4" s="133">
        <v>0</v>
      </c>
      <c r="U4" s="133">
        <v>0</v>
      </c>
      <c r="V4" s="133">
        <v>0</v>
      </c>
      <c r="W4" s="133">
        <v>0</v>
      </c>
      <c r="X4" s="133">
        <v>0</v>
      </c>
      <c r="Y4" s="133">
        <v>0</v>
      </c>
      <c r="Z4" s="133">
        <v>0</v>
      </c>
      <c r="AA4" s="133">
        <v>0</v>
      </c>
      <c r="AB4" s="133">
        <v>0</v>
      </c>
      <c r="AC4" s="133">
        <v>0</v>
      </c>
      <c r="AD4" s="203">
        <v>0</v>
      </c>
      <c r="AE4" s="35">
        <f>SUM(R4:AC4)</f>
        <v>51.5</v>
      </c>
      <c r="AF4" s="155"/>
      <c r="AG4" s="131">
        <f>AE4/AG$20*AG$21</f>
        <v>0</v>
      </c>
      <c r="AH4" s="49"/>
      <c r="AI4" s="49"/>
      <c r="AJ4" s="160">
        <f t="shared" si="4"/>
        <v>51.5</v>
      </c>
      <c r="AL4" s="160">
        <v>68.66666666666667</v>
      </c>
    </row>
    <row r="5" spans="1:38" s="1" customFormat="1" ht="12.75">
      <c r="A5" s="180">
        <v>540</v>
      </c>
      <c r="B5" s="180">
        <v>54</v>
      </c>
      <c r="C5" s="55" t="s">
        <v>88</v>
      </c>
      <c r="D5" s="180">
        <v>11126000</v>
      </c>
      <c r="E5" s="180">
        <v>4431140</v>
      </c>
      <c r="F5" s="209">
        <v>540</v>
      </c>
      <c r="G5" s="210">
        <v>54</v>
      </c>
      <c r="H5" s="210" t="s">
        <v>88</v>
      </c>
      <c r="I5" s="210">
        <v>11126000</v>
      </c>
      <c r="J5" s="210">
        <v>4431140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18</v>
      </c>
      <c r="P5" s="191">
        <v>180.09</v>
      </c>
      <c r="Q5" s="85">
        <v>400</v>
      </c>
      <c r="R5" s="133">
        <v>19.5</v>
      </c>
      <c r="S5" s="133">
        <v>29.160000000000004</v>
      </c>
      <c r="T5" s="133">
        <v>0</v>
      </c>
      <c r="U5" s="133">
        <v>0</v>
      </c>
      <c r="V5" s="133">
        <v>0</v>
      </c>
      <c r="W5" s="133">
        <v>0</v>
      </c>
      <c r="X5" s="133">
        <v>0</v>
      </c>
      <c r="Y5" s="133">
        <v>0</v>
      </c>
      <c r="Z5" s="133">
        <v>0</v>
      </c>
      <c r="AA5" s="133">
        <v>0</v>
      </c>
      <c r="AB5" s="133">
        <v>0</v>
      </c>
      <c r="AC5" s="133">
        <v>0</v>
      </c>
      <c r="AD5" s="203">
        <v>0</v>
      </c>
      <c r="AE5" s="35">
        <f>SUM(R5:AC5)</f>
        <v>48.660000000000004</v>
      </c>
      <c r="AF5" s="155"/>
      <c r="AG5" s="131">
        <f>AE5/AG$20*AG$21</f>
        <v>0</v>
      </c>
      <c r="AH5" s="49"/>
      <c r="AI5" s="49"/>
      <c r="AJ5" s="160">
        <f t="shared" si="4"/>
        <v>48.660000000000004</v>
      </c>
      <c r="AL5" s="160">
        <v>64.88</v>
      </c>
    </row>
    <row r="6" spans="1:38" s="1" customFormat="1" ht="12.75">
      <c r="A6" s="180">
        <v>540</v>
      </c>
      <c r="B6" s="180">
        <v>54</v>
      </c>
      <c r="C6" s="55" t="s">
        <v>88</v>
      </c>
      <c r="D6" s="180">
        <v>11126000</v>
      </c>
      <c r="E6" s="180">
        <v>4431170</v>
      </c>
      <c r="F6" s="209">
        <v>540</v>
      </c>
      <c r="G6" s="210">
        <v>54</v>
      </c>
      <c r="H6" s="210" t="s">
        <v>88</v>
      </c>
      <c r="I6" s="210">
        <v>11126000</v>
      </c>
      <c r="J6" s="210">
        <v>4431170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19</v>
      </c>
      <c r="P6" s="191">
        <v>0</v>
      </c>
      <c r="Q6" s="85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3">
        <v>0</v>
      </c>
      <c r="Y6" s="133">
        <v>0</v>
      </c>
      <c r="Z6" s="133">
        <v>0</v>
      </c>
      <c r="AA6" s="133">
        <v>0</v>
      </c>
      <c r="AB6" s="133">
        <v>0</v>
      </c>
      <c r="AC6" s="133">
        <v>0</v>
      </c>
      <c r="AD6" s="203">
        <v>0</v>
      </c>
      <c r="AE6" s="35">
        <f>SUM(R6:AC6)</f>
        <v>0</v>
      </c>
      <c r="AF6" s="155"/>
      <c r="AG6" s="131">
        <f>AE6/AG$20*AG$21</f>
        <v>0</v>
      </c>
      <c r="AH6" s="49"/>
      <c r="AI6" s="49"/>
      <c r="AJ6" s="160">
        <f t="shared" si="4"/>
        <v>0</v>
      </c>
      <c r="AL6" s="160">
        <v>0</v>
      </c>
    </row>
    <row r="7" spans="1:38" s="1" customFormat="1" ht="12.75">
      <c r="A7" s="180">
        <v>540</v>
      </c>
      <c r="B7" s="180">
        <v>54</v>
      </c>
      <c r="C7" s="55" t="s">
        <v>88</v>
      </c>
      <c r="D7" s="180">
        <v>11126000</v>
      </c>
      <c r="E7" s="180">
        <v>4431230</v>
      </c>
      <c r="F7" s="209">
        <v>540</v>
      </c>
      <c r="G7" s="210">
        <v>54</v>
      </c>
      <c r="H7" s="210" t="s">
        <v>88</v>
      </c>
      <c r="I7" s="210">
        <v>11126000</v>
      </c>
      <c r="J7" s="210">
        <v>4431230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59</v>
      </c>
      <c r="P7" s="191">
        <v>54.21</v>
      </c>
      <c r="Q7" s="85">
        <v>200</v>
      </c>
      <c r="R7" s="133">
        <v>3.45</v>
      </c>
      <c r="S7" s="133">
        <v>16.48</v>
      </c>
      <c r="T7" s="133">
        <v>18.25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7.9</v>
      </c>
      <c r="AA7" s="133">
        <v>0</v>
      </c>
      <c r="AB7" s="133">
        <v>18.4</v>
      </c>
      <c r="AC7" s="133">
        <v>592.4</v>
      </c>
      <c r="AD7" s="203">
        <v>0</v>
      </c>
      <c r="AE7" s="35">
        <f>SUM(R7:AD7)</f>
        <v>656.88</v>
      </c>
      <c r="AF7" s="155"/>
      <c r="AG7" s="131">
        <f>AE7/AG$20*AG$21</f>
        <v>0</v>
      </c>
      <c r="AH7" s="49"/>
      <c r="AI7" s="49"/>
      <c r="AJ7" s="160">
        <f t="shared" si="4"/>
        <v>656.88</v>
      </c>
      <c r="AL7" s="160">
        <v>61.44</v>
      </c>
    </row>
    <row r="8" spans="1:38" s="1" customFormat="1" ht="12.75">
      <c r="A8" s="180">
        <v>540</v>
      </c>
      <c r="B8" s="180">
        <v>54</v>
      </c>
      <c r="C8" s="55" t="s">
        <v>88</v>
      </c>
      <c r="D8" s="180">
        <v>11126000</v>
      </c>
      <c r="E8" s="180">
        <v>4431580</v>
      </c>
      <c r="F8" s="209">
        <v>540</v>
      </c>
      <c r="G8" s="210">
        <v>54</v>
      </c>
      <c r="H8" s="210" t="s">
        <v>88</v>
      </c>
      <c r="I8" s="210">
        <v>11126000</v>
      </c>
      <c r="J8" s="210">
        <v>4431580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20</v>
      </c>
      <c r="P8" s="191">
        <v>47.85</v>
      </c>
      <c r="Q8" s="85">
        <v>200</v>
      </c>
      <c r="R8" s="133">
        <v>0</v>
      </c>
      <c r="S8" s="133">
        <v>0</v>
      </c>
      <c r="T8" s="133">
        <v>0</v>
      </c>
      <c r="U8" s="133">
        <v>89</v>
      </c>
      <c r="V8" s="133">
        <v>30.15</v>
      </c>
      <c r="W8" s="133">
        <v>0</v>
      </c>
      <c r="X8" s="133">
        <v>6.15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203">
        <v>0</v>
      </c>
      <c r="AE8" s="35">
        <f aca="true" t="shared" si="5" ref="AE8:AE17">SUM(R8:AD8)</f>
        <v>125.30000000000001</v>
      </c>
      <c r="AF8" s="155"/>
      <c r="AG8" s="131">
        <f>AE8/AG$20*AG$21</f>
        <v>0</v>
      </c>
      <c r="AH8" s="49"/>
      <c r="AI8" s="49"/>
      <c r="AJ8" s="160">
        <f t="shared" si="4"/>
        <v>125.30000000000001</v>
      </c>
      <c r="AL8" s="160">
        <v>167.0666666666667</v>
      </c>
    </row>
    <row r="9" spans="1:38" s="1" customFormat="1" ht="12.75">
      <c r="A9" s="180">
        <v>540</v>
      </c>
      <c r="B9" s="180">
        <v>54</v>
      </c>
      <c r="C9" s="55" t="s">
        <v>88</v>
      </c>
      <c r="D9" s="180">
        <v>11126000</v>
      </c>
      <c r="E9" s="180">
        <v>4441190</v>
      </c>
      <c r="F9" s="209">
        <v>540</v>
      </c>
      <c r="G9" s="210">
        <v>54</v>
      </c>
      <c r="H9" s="210" t="s">
        <v>88</v>
      </c>
      <c r="I9" s="210">
        <v>11126000</v>
      </c>
      <c r="J9" s="210">
        <v>4441190</v>
      </c>
      <c r="K9" s="25">
        <f t="shared" si="0"/>
        <v>0</v>
      </c>
      <c r="L9" s="25">
        <f t="shared" si="1"/>
        <v>0</v>
      </c>
      <c r="M9" s="25">
        <f t="shared" si="2"/>
        <v>0</v>
      </c>
      <c r="N9" s="25">
        <f t="shared" si="3"/>
        <v>0</v>
      </c>
      <c r="O9" s="55" t="s">
        <v>61</v>
      </c>
      <c r="P9" s="191">
        <v>88.06</v>
      </c>
      <c r="Q9" s="85">
        <v>100</v>
      </c>
      <c r="R9" s="133">
        <v>0</v>
      </c>
      <c r="S9" s="133">
        <v>0</v>
      </c>
      <c r="T9" s="133">
        <v>0</v>
      </c>
      <c r="U9" s="133">
        <v>84.13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203">
        <v>0</v>
      </c>
      <c r="AE9" s="35">
        <f t="shared" si="5"/>
        <v>84.13</v>
      </c>
      <c r="AF9" s="155"/>
      <c r="AG9" s="131">
        <f>AE9/AG$20*AG$21</f>
        <v>0</v>
      </c>
      <c r="AH9" s="49"/>
      <c r="AI9" s="49"/>
      <c r="AJ9" s="160">
        <f t="shared" si="4"/>
        <v>84.13</v>
      </c>
      <c r="AL9" s="160">
        <v>0</v>
      </c>
    </row>
    <row r="10" spans="1:38" s="1" customFormat="1" ht="12.75">
      <c r="A10" s="180">
        <v>540</v>
      </c>
      <c r="B10" s="180">
        <v>54</v>
      </c>
      <c r="C10" s="55" t="s">
        <v>88</v>
      </c>
      <c r="D10" s="180">
        <v>11127000</v>
      </c>
      <c r="E10" s="180">
        <v>4411100</v>
      </c>
      <c r="F10" s="209">
        <v>540</v>
      </c>
      <c r="G10" s="210">
        <v>54</v>
      </c>
      <c r="H10" s="210" t="s">
        <v>88</v>
      </c>
      <c r="I10" s="210">
        <v>11127000</v>
      </c>
      <c r="J10" s="210">
        <v>4411100</v>
      </c>
      <c r="K10" s="25">
        <f t="shared" si="0"/>
        <v>0</v>
      </c>
      <c r="L10" s="25">
        <f t="shared" si="1"/>
        <v>0</v>
      </c>
      <c r="M10" s="25">
        <f t="shared" si="2"/>
        <v>0</v>
      </c>
      <c r="N10" s="25">
        <f t="shared" si="3"/>
        <v>0</v>
      </c>
      <c r="O10" s="55" t="s">
        <v>16</v>
      </c>
      <c r="P10" s="191">
        <v>0</v>
      </c>
      <c r="Q10" s="85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203">
        <v>0</v>
      </c>
      <c r="AE10" s="35">
        <f t="shared" si="5"/>
        <v>0</v>
      </c>
      <c r="AF10" s="155"/>
      <c r="AG10" s="131">
        <f>AE10/AG$20*AG$21</f>
        <v>0</v>
      </c>
      <c r="AH10" s="49"/>
      <c r="AI10" s="49"/>
      <c r="AJ10" s="160">
        <f t="shared" si="4"/>
        <v>0</v>
      </c>
      <c r="AL10" s="160">
        <v>0</v>
      </c>
    </row>
    <row r="11" spans="1:38" s="1" customFormat="1" ht="12.75">
      <c r="A11" s="180">
        <v>540</v>
      </c>
      <c r="B11" s="180">
        <v>54</v>
      </c>
      <c r="C11" s="55" t="s">
        <v>88</v>
      </c>
      <c r="D11" s="180">
        <v>11127000</v>
      </c>
      <c r="E11" s="180">
        <v>4429600</v>
      </c>
      <c r="F11" s="209">
        <v>540</v>
      </c>
      <c r="G11" s="210">
        <v>54</v>
      </c>
      <c r="H11" s="210" t="s">
        <v>88</v>
      </c>
      <c r="I11" s="210">
        <v>11127000</v>
      </c>
      <c r="J11" s="210">
        <v>4429600</v>
      </c>
      <c r="K11" s="25">
        <f t="shared" si="0"/>
        <v>0</v>
      </c>
      <c r="L11" s="25">
        <f t="shared" si="1"/>
        <v>0</v>
      </c>
      <c r="M11" s="25">
        <f t="shared" si="2"/>
        <v>0</v>
      </c>
      <c r="N11" s="25">
        <f t="shared" si="3"/>
        <v>0</v>
      </c>
      <c r="O11" s="55" t="s">
        <v>21</v>
      </c>
      <c r="P11" s="191">
        <v>51.5</v>
      </c>
      <c r="Q11" s="85">
        <v>100</v>
      </c>
      <c r="R11" s="133">
        <v>51.5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203">
        <v>0</v>
      </c>
      <c r="AE11" s="35">
        <f t="shared" si="5"/>
        <v>51.5</v>
      </c>
      <c r="AF11" s="155"/>
      <c r="AG11" s="131">
        <f>AE11/AG$20*AG$21</f>
        <v>0</v>
      </c>
      <c r="AH11" s="49"/>
      <c r="AI11" s="49"/>
      <c r="AJ11" s="160">
        <f t="shared" si="4"/>
        <v>51.5</v>
      </c>
      <c r="AL11" s="160">
        <v>68.66666666666667</v>
      </c>
    </row>
    <row r="12" spans="1:38" s="1" customFormat="1" ht="12.75">
      <c r="A12" s="180">
        <v>540</v>
      </c>
      <c r="B12" s="180">
        <v>54</v>
      </c>
      <c r="C12" s="55" t="s">
        <v>88</v>
      </c>
      <c r="D12" s="180">
        <v>11127000</v>
      </c>
      <c r="E12" s="180">
        <v>4431140</v>
      </c>
      <c r="F12" s="209">
        <v>540</v>
      </c>
      <c r="G12" s="210">
        <v>54</v>
      </c>
      <c r="H12" s="210" t="s">
        <v>88</v>
      </c>
      <c r="I12" s="210">
        <v>11127000</v>
      </c>
      <c r="J12" s="210">
        <v>4431140</v>
      </c>
      <c r="K12" s="25">
        <f t="shared" si="0"/>
        <v>0</v>
      </c>
      <c r="L12" s="25">
        <f t="shared" si="1"/>
        <v>0</v>
      </c>
      <c r="M12" s="25">
        <f t="shared" si="2"/>
        <v>0</v>
      </c>
      <c r="N12" s="25">
        <f t="shared" si="3"/>
        <v>0</v>
      </c>
      <c r="O12" s="55" t="s">
        <v>18</v>
      </c>
      <c r="P12" s="191">
        <v>179.64</v>
      </c>
      <c r="Q12" s="85">
        <v>300</v>
      </c>
      <c r="R12" s="133">
        <v>71.4</v>
      </c>
      <c r="S12" s="133">
        <v>45.61</v>
      </c>
      <c r="T12" s="133">
        <v>0</v>
      </c>
      <c r="U12" s="133">
        <v>104.00999999999999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6.9</v>
      </c>
      <c r="AC12" s="133">
        <v>11.5</v>
      </c>
      <c r="AD12" s="203">
        <v>0</v>
      </c>
      <c r="AE12" s="35">
        <f t="shared" si="5"/>
        <v>239.42</v>
      </c>
      <c r="AF12" s="155"/>
      <c r="AG12" s="131">
        <f>AE12/AG$20*AG$21</f>
        <v>0</v>
      </c>
      <c r="AH12" s="49"/>
      <c r="AI12" s="49"/>
      <c r="AJ12" s="160">
        <f t="shared" si="4"/>
        <v>239.42</v>
      </c>
      <c r="AL12" s="160">
        <v>294.6933333333334</v>
      </c>
    </row>
    <row r="13" spans="1:38" s="1" customFormat="1" ht="12.75">
      <c r="A13" s="180">
        <v>540</v>
      </c>
      <c r="B13" s="180">
        <v>54</v>
      </c>
      <c r="C13" s="55" t="s">
        <v>88</v>
      </c>
      <c r="D13" s="180">
        <v>11127000</v>
      </c>
      <c r="E13" s="180">
        <v>4431170</v>
      </c>
      <c r="F13" s="209">
        <v>540</v>
      </c>
      <c r="G13" s="210">
        <v>54</v>
      </c>
      <c r="H13" s="210" t="s">
        <v>88</v>
      </c>
      <c r="I13" s="210">
        <v>11127000</v>
      </c>
      <c r="J13" s="210">
        <v>4431170</v>
      </c>
      <c r="K13" s="25">
        <f t="shared" si="0"/>
        <v>0</v>
      </c>
      <c r="L13" s="25">
        <f t="shared" si="1"/>
        <v>0</v>
      </c>
      <c r="M13" s="25">
        <f t="shared" si="2"/>
        <v>0</v>
      </c>
      <c r="N13" s="25">
        <f t="shared" si="3"/>
        <v>0</v>
      </c>
      <c r="O13" s="55" t="s">
        <v>19</v>
      </c>
      <c r="P13" s="191">
        <v>273.05</v>
      </c>
      <c r="Q13" s="85">
        <v>200</v>
      </c>
      <c r="R13" s="133">
        <v>0</v>
      </c>
      <c r="S13" s="133">
        <v>27.72</v>
      </c>
      <c r="T13" s="133">
        <v>41.35</v>
      </c>
      <c r="U13" s="133">
        <v>47.68</v>
      </c>
      <c r="V13" s="133">
        <v>35.43</v>
      </c>
      <c r="W13" s="133">
        <v>32.57</v>
      </c>
      <c r="X13" s="133">
        <v>35.19</v>
      </c>
      <c r="Y13" s="133">
        <v>37.43</v>
      </c>
      <c r="Z13" s="133">
        <v>39.88</v>
      </c>
      <c r="AA13" s="133">
        <v>39.28</v>
      </c>
      <c r="AB13" s="133">
        <v>35.72</v>
      </c>
      <c r="AC13" s="133">
        <v>33.55</v>
      </c>
      <c r="AD13" s="203">
        <v>0</v>
      </c>
      <c r="AE13" s="35">
        <f t="shared" si="5"/>
        <v>405.8</v>
      </c>
      <c r="AF13" s="155"/>
      <c r="AG13" s="131">
        <f>AE13/AG$20*AG$21</f>
        <v>0</v>
      </c>
      <c r="AH13" s="49"/>
      <c r="AI13" s="49"/>
      <c r="AJ13" s="160">
        <f t="shared" si="4"/>
        <v>405.8</v>
      </c>
      <c r="AL13" s="160">
        <v>293.25333333333333</v>
      </c>
    </row>
    <row r="14" spans="1:38" s="1" customFormat="1" ht="12.75">
      <c r="A14" s="180">
        <v>540</v>
      </c>
      <c r="B14" s="180">
        <v>54</v>
      </c>
      <c r="C14" s="55" t="s">
        <v>88</v>
      </c>
      <c r="D14" s="180">
        <v>11127000</v>
      </c>
      <c r="E14" s="180">
        <v>4431230</v>
      </c>
      <c r="F14" s="209">
        <v>540</v>
      </c>
      <c r="G14" s="210">
        <v>54</v>
      </c>
      <c r="H14" s="210" t="s">
        <v>88</v>
      </c>
      <c r="I14" s="210">
        <v>11127000</v>
      </c>
      <c r="J14" s="210">
        <v>4431230</v>
      </c>
      <c r="K14" s="25">
        <f t="shared" si="0"/>
        <v>0</v>
      </c>
      <c r="L14" s="25">
        <f t="shared" si="1"/>
        <v>0</v>
      </c>
      <c r="M14" s="25">
        <f t="shared" si="2"/>
        <v>0</v>
      </c>
      <c r="N14" s="25">
        <f t="shared" si="3"/>
        <v>0</v>
      </c>
      <c r="O14" s="55" t="s">
        <v>59</v>
      </c>
      <c r="P14" s="191">
        <v>360.29</v>
      </c>
      <c r="Q14" s="85">
        <v>300</v>
      </c>
      <c r="R14" s="133">
        <v>14.459999999999999</v>
      </c>
      <c r="S14" s="133">
        <v>98.88</v>
      </c>
      <c r="T14" s="133">
        <v>46.489999999999995</v>
      </c>
      <c r="U14" s="133">
        <v>12.55</v>
      </c>
      <c r="V14" s="133">
        <v>5.470000000000001</v>
      </c>
      <c r="W14" s="133">
        <v>17.23</v>
      </c>
      <c r="X14" s="133">
        <v>0</v>
      </c>
      <c r="Y14" s="133">
        <v>4.39</v>
      </c>
      <c r="Z14" s="133">
        <v>24.330000000000002</v>
      </c>
      <c r="AA14" s="133">
        <v>82.42</v>
      </c>
      <c r="AB14" s="133">
        <v>1.8</v>
      </c>
      <c r="AC14" s="133">
        <v>38.4</v>
      </c>
      <c r="AD14" s="203">
        <v>0</v>
      </c>
      <c r="AE14" s="35">
        <f t="shared" si="5"/>
        <v>346.41999999999996</v>
      </c>
      <c r="AF14" s="155"/>
      <c r="AG14" s="131">
        <f>AE14/AG$20*AG$21</f>
        <v>0</v>
      </c>
      <c r="AH14" s="49"/>
      <c r="AI14" s="49"/>
      <c r="AJ14" s="160">
        <f t="shared" si="4"/>
        <v>346.41999999999996</v>
      </c>
      <c r="AL14" s="160">
        <v>293.86666666666673</v>
      </c>
    </row>
    <row r="15" spans="1:38" s="1" customFormat="1" ht="12.75">
      <c r="A15" s="180">
        <v>540</v>
      </c>
      <c r="B15" s="180">
        <v>54</v>
      </c>
      <c r="C15" s="55" t="s">
        <v>88</v>
      </c>
      <c r="D15" s="180">
        <v>11127000</v>
      </c>
      <c r="E15" s="180">
        <v>4431580</v>
      </c>
      <c r="F15" s="209">
        <v>540</v>
      </c>
      <c r="G15" s="210">
        <v>54</v>
      </c>
      <c r="H15" s="210" t="s">
        <v>88</v>
      </c>
      <c r="I15" s="210">
        <v>11127000</v>
      </c>
      <c r="J15" s="210">
        <v>4431580</v>
      </c>
      <c r="K15" s="25">
        <f t="shared" si="0"/>
        <v>0</v>
      </c>
      <c r="L15" s="25">
        <f t="shared" si="1"/>
        <v>0</v>
      </c>
      <c r="M15" s="25">
        <f t="shared" si="2"/>
        <v>0</v>
      </c>
      <c r="N15" s="25">
        <f t="shared" si="3"/>
        <v>0</v>
      </c>
      <c r="O15" s="55" t="s">
        <v>20</v>
      </c>
      <c r="P15" s="191">
        <v>970.83</v>
      </c>
      <c r="Q15" s="85">
        <v>1000</v>
      </c>
      <c r="R15" s="133">
        <v>105.5</v>
      </c>
      <c r="S15" s="133">
        <v>0</v>
      </c>
      <c r="T15" s="133">
        <v>49.2</v>
      </c>
      <c r="U15" s="133">
        <v>204.7</v>
      </c>
      <c r="V15" s="133">
        <v>6.15</v>
      </c>
      <c r="W15" s="133">
        <v>0</v>
      </c>
      <c r="X15" s="133">
        <v>35.25</v>
      </c>
      <c r="Y15" s="133">
        <v>14.55</v>
      </c>
      <c r="Z15" s="133">
        <v>0</v>
      </c>
      <c r="AA15" s="133">
        <v>21.6</v>
      </c>
      <c r="AB15" s="133">
        <v>36.5</v>
      </c>
      <c r="AC15" s="133">
        <v>21.6</v>
      </c>
      <c r="AD15" s="203">
        <v>0</v>
      </c>
      <c r="AE15" s="35">
        <f t="shared" si="5"/>
        <v>495.05</v>
      </c>
      <c r="AF15" s="155"/>
      <c r="AG15" s="131">
        <f>AE15/AG$20*AG$21</f>
        <v>0</v>
      </c>
      <c r="AH15" s="49"/>
      <c r="AI15" s="49"/>
      <c r="AJ15" s="160">
        <f t="shared" si="4"/>
        <v>495.05</v>
      </c>
      <c r="AL15" s="160">
        <v>553.8</v>
      </c>
    </row>
    <row r="16" spans="1:38" s="1" customFormat="1" ht="12.75">
      <c r="A16" s="180">
        <v>540</v>
      </c>
      <c r="B16" s="180">
        <v>54</v>
      </c>
      <c r="C16" s="55" t="s">
        <v>88</v>
      </c>
      <c r="D16" s="180">
        <v>11127000</v>
      </c>
      <c r="E16" s="180">
        <v>4431670</v>
      </c>
      <c r="F16" s="209">
        <v>540</v>
      </c>
      <c r="G16" s="210">
        <v>54</v>
      </c>
      <c r="H16" s="210" t="s">
        <v>88</v>
      </c>
      <c r="I16" s="210">
        <v>11127000</v>
      </c>
      <c r="J16" s="210">
        <v>4431670</v>
      </c>
      <c r="K16" s="25">
        <f t="shared" si="0"/>
        <v>0</v>
      </c>
      <c r="L16" s="25">
        <f t="shared" si="1"/>
        <v>0</v>
      </c>
      <c r="M16" s="25">
        <f t="shared" si="2"/>
        <v>0</v>
      </c>
      <c r="N16" s="25">
        <f t="shared" si="3"/>
        <v>0</v>
      </c>
      <c r="O16" s="55" t="s">
        <v>60</v>
      </c>
      <c r="P16" s="191">
        <v>2485.3</v>
      </c>
      <c r="Q16" s="85">
        <v>8000</v>
      </c>
      <c r="R16" s="133">
        <v>11.5</v>
      </c>
      <c r="S16" s="133">
        <v>27.5</v>
      </c>
      <c r="T16" s="133">
        <v>34.5</v>
      </c>
      <c r="U16" s="133">
        <v>75.75</v>
      </c>
      <c r="V16" s="133">
        <v>529.27</v>
      </c>
      <c r="W16" s="133">
        <v>23</v>
      </c>
      <c r="X16" s="133">
        <v>19</v>
      </c>
      <c r="Y16" s="133">
        <v>0</v>
      </c>
      <c r="Z16" s="133">
        <v>7.5</v>
      </c>
      <c r="AA16" s="133">
        <v>465.98999999999995</v>
      </c>
      <c r="AB16" s="133">
        <v>15</v>
      </c>
      <c r="AC16" s="133">
        <v>3399.1099999999997</v>
      </c>
      <c r="AD16" s="203">
        <v>0</v>
      </c>
      <c r="AE16" s="35">
        <f t="shared" si="5"/>
        <v>4608.12</v>
      </c>
      <c r="AF16" s="155"/>
      <c r="AG16" s="131">
        <f>AE16/AG$20*AG$21</f>
        <v>0</v>
      </c>
      <c r="AH16" s="49"/>
      <c r="AI16" s="49"/>
      <c r="AJ16" s="160">
        <f t="shared" si="4"/>
        <v>4608.12</v>
      </c>
      <c r="AL16" s="160">
        <v>619</v>
      </c>
    </row>
    <row r="17" spans="1:38" s="1" customFormat="1" ht="12.75">
      <c r="A17" s="180">
        <v>540</v>
      </c>
      <c r="B17" s="180">
        <v>54</v>
      </c>
      <c r="C17" s="55" t="s">
        <v>88</v>
      </c>
      <c r="D17" s="180">
        <v>11127000</v>
      </c>
      <c r="E17" s="180">
        <v>4441190</v>
      </c>
      <c r="F17" s="209">
        <v>540</v>
      </c>
      <c r="G17" s="210">
        <v>54</v>
      </c>
      <c r="H17" s="210" t="s">
        <v>88</v>
      </c>
      <c r="I17" s="210">
        <v>11127000</v>
      </c>
      <c r="J17" s="210">
        <v>4441190</v>
      </c>
      <c r="K17" s="25">
        <f t="shared" si="0"/>
        <v>0</v>
      </c>
      <c r="L17" s="25">
        <f t="shared" si="1"/>
        <v>0</v>
      </c>
      <c r="M17" s="25">
        <f t="shared" si="2"/>
        <v>0</v>
      </c>
      <c r="N17" s="25">
        <f t="shared" si="3"/>
        <v>0</v>
      </c>
      <c r="O17" s="55" t="s">
        <v>61</v>
      </c>
      <c r="P17" s="191">
        <v>357.16</v>
      </c>
      <c r="Q17" s="85">
        <v>200</v>
      </c>
      <c r="R17" s="133">
        <v>0</v>
      </c>
      <c r="S17" s="133">
        <v>0</v>
      </c>
      <c r="T17" s="133">
        <v>0</v>
      </c>
      <c r="U17" s="133">
        <v>84.13</v>
      </c>
      <c r="V17" s="133">
        <v>0</v>
      </c>
      <c r="W17" s="133">
        <v>0</v>
      </c>
      <c r="X17" s="133">
        <v>0</v>
      </c>
      <c r="Y17" s="133">
        <v>0</v>
      </c>
      <c r="Z17" s="133">
        <v>0</v>
      </c>
      <c r="AA17" s="133">
        <v>0</v>
      </c>
      <c r="AB17" s="133">
        <v>0</v>
      </c>
      <c r="AC17" s="133">
        <v>0</v>
      </c>
      <c r="AD17" s="203">
        <v>0</v>
      </c>
      <c r="AE17" s="35">
        <f t="shared" si="5"/>
        <v>84.13</v>
      </c>
      <c r="AF17" s="155"/>
      <c r="AG17" s="131">
        <f>AE17/AG$20*AG$21</f>
        <v>0</v>
      </c>
      <c r="AH17" s="49"/>
      <c r="AI17" s="49"/>
      <c r="AJ17" s="160">
        <f t="shared" si="4"/>
        <v>84.13</v>
      </c>
      <c r="AL17" s="160">
        <v>0</v>
      </c>
    </row>
    <row r="18" spans="1:35" s="1" customFormat="1" ht="12.75">
      <c r="A18" s="55"/>
      <c r="B18" s="55"/>
      <c r="C18" s="55"/>
      <c r="D18" s="55"/>
      <c r="E18" s="55"/>
      <c r="F18" s="55"/>
      <c r="G18" s="55"/>
      <c r="H18" s="55"/>
      <c r="I18" s="55"/>
      <c r="J18" s="55"/>
      <c r="K18" s="25"/>
      <c r="L18" s="25"/>
      <c r="M18" s="25"/>
      <c r="N18" s="25"/>
      <c r="O18" s="55"/>
      <c r="P18" s="186"/>
      <c r="Q18" s="85"/>
      <c r="R18" s="56"/>
      <c r="S18" s="56"/>
      <c r="T18" s="56"/>
      <c r="U18" s="84"/>
      <c r="V18" s="84"/>
      <c r="W18" s="84"/>
      <c r="X18" s="53"/>
      <c r="Y18" s="84"/>
      <c r="Z18" s="84"/>
      <c r="AA18" s="84"/>
      <c r="AB18" s="84"/>
      <c r="AC18" s="84"/>
      <c r="AD18" s="203"/>
      <c r="AE18" s="35"/>
      <c r="AF18" s="155"/>
      <c r="AI18" s="49"/>
    </row>
    <row r="19" spans="6:38" ht="12.75">
      <c r="F19" s="94"/>
      <c r="G19" s="20"/>
      <c r="H19" s="20"/>
      <c r="I19" s="20"/>
      <c r="J19" s="20"/>
      <c r="K19" s="4">
        <f>SUM(K3:K18)</f>
        <v>0</v>
      </c>
      <c r="L19" s="4">
        <f>SUM(L3:L18)</f>
        <v>0</v>
      </c>
      <c r="M19" s="4">
        <f>SUM(M3:M18)</f>
        <v>0</v>
      </c>
      <c r="N19" s="4">
        <f>SUM(N3:N18)</f>
        <v>0</v>
      </c>
      <c r="P19" s="72">
        <f>SUM(P3:P17)</f>
        <v>5099.48</v>
      </c>
      <c r="Q19" s="72">
        <f>SUM(Q3:Q17)</f>
        <v>11200</v>
      </c>
      <c r="R19" s="72">
        <f>SUM(R3:R17)</f>
        <v>328.81000000000006</v>
      </c>
      <c r="S19" s="72">
        <f>SUM(S3:S17)</f>
        <v>245.35</v>
      </c>
      <c r="T19" s="72">
        <f>SUM(T3:T17)</f>
        <v>189.79000000000002</v>
      </c>
      <c r="U19" s="72">
        <f>SUM(U3:U17)</f>
        <v>701.9499999999999</v>
      </c>
      <c r="V19" s="72">
        <f>SUM(V3:V17)</f>
        <v>606.47</v>
      </c>
      <c r="W19" s="72">
        <f>SUM(W3:W17)</f>
        <v>72.8</v>
      </c>
      <c r="X19" s="72">
        <f>SUM(X3:X17)</f>
        <v>95.59</v>
      </c>
      <c r="Y19" s="72">
        <f>SUM(Y3:Y17)</f>
        <v>56.370000000000005</v>
      </c>
      <c r="Z19" s="72">
        <f>SUM(Z3:Z17)</f>
        <v>79.61</v>
      </c>
      <c r="AA19" s="72">
        <f>SUM(AA3:AA17)</f>
        <v>609.29</v>
      </c>
      <c r="AB19" s="72">
        <f>SUM(AB3:AB17)</f>
        <v>114.32</v>
      </c>
      <c r="AC19" s="72">
        <f>SUM(AC3:AC17)</f>
        <v>4096.5599999999995</v>
      </c>
      <c r="AD19" s="72">
        <v>17958.09</v>
      </c>
      <c r="AE19" s="72">
        <f>SUM(AE3:AE17)</f>
        <v>7196.91</v>
      </c>
      <c r="AF19" s="156"/>
      <c r="AG19" s="72">
        <f>SUM(AG3:AG17)</f>
        <v>0</v>
      </c>
      <c r="AH19" s="72">
        <f>SUM(AH3:AH17)</f>
        <v>0</v>
      </c>
      <c r="AI19" s="72">
        <f>SUM(AI3:AI17)</f>
        <v>0</v>
      </c>
      <c r="AJ19" s="72">
        <f>SUM(AJ3:AJ17)</f>
        <v>7196.91</v>
      </c>
      <c r="AL19" s="72">
        <f>SUM(AL3:AL17)</f>
        <v>2485.3333333333335</v>
      </c>
    </row>
    <row r="20" spans="33:34" ht="12.75">
      <c r="AG20" s="175">
        <v>12</v>
      </c>
      <c r="AH20" s="13" t="s">
        <v>108</v>
      </c>
    </row>
    <row r="21" spans="17:34" ht="12.75"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157"/>
      <c r="AG21" s="175">
        <v>0</v>
      </c>
      <c r="AH21" s="13" t="s">
        <v>109</v>
      </c>
    </row>
    <row r="22" spans="17:32" ht="12.75"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157"/>
    </row>
    <row r="27" spans="33:34" ht="12.75">
      <c r="AG27" s="200"/>
      <c r="AH27" s="20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L21"/>
  <sheetViews>
    <sheetView zoomScalePageLayoutView="0" workbookViewId="0" topLeftCell="A1">
      <pane xSplit="17" ySplit="2" topLeftCell="Z3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AD13" sqref="AD13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4.8515625" style="187" customWidth="1"/>
    <col min="17" max="17" width="13.8515625" style="6" customWidth="1"/>
    <col min="18" max="18" width="13.421875" style="6" customWidth="1"/>
    <col min="19" max="19" width="13.28125" style="6" customWidth="1"/>
    <col min="20" max="20" width="11.8515625" style="1" customWidth="1"/>
    <col min="21" max="21" width="11.7109375" style="1" customWidth="1"/>
    <col min="22" max="26" width="11.57421875" style="1" customWidth="1"/>
    <col min="27" max="27" width="12.00390625" style="6" customWidth="1"/>
    <col min="28" max="28" width="12.421875" style="6" customWidth="1"/>
    <col min="29" max="30" width="11.57421875" style="0" customWidth="1"/>
    <col min="31" max="31" width="14.57421875" style="3" customWidth="1"/>
    <col min="32" max="32" width="6.00390625" style="158" customWidth="1"/>
  </cols>
  <sheetData>
    <row r="1" spans="1:38" s="12" customFormat="1" ht="51.75" thickBot="1">
      <c r="A1" s="9" t="s">
        <v>35</v>
      </c>
      <c r="B1" s="10" t="s">
        <v>36</v>
      </c>
      <c r="C1" s="10" t="s">
        <v>89</v>
      </c>
      <c r="D1" s="11" t="s">
        <v>38</v>
      </c>
      <c r="E1" s="11" t="s">
        <v>53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44"/>
      <c r="P1" s="190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53"/>
      <c r="AG1" s="144" t="s">
        <v>110</v>
      </c>
      <c r="AH1" s="144" t="s">
        <v>111</v>
      </c>
      <c r="AI1" s="144" t="s">
        <v>112</v>
      </c>
      <c r="AJ1" s="196" t="s">
        <v>121</v>
      </c>
      <c r="AL1" s="144" t="s">
        <v>0</v>
      </c>
    </row>
    <row r="2" spans="1:35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93">
        <v>2011</v>
      </c>
      <c r="Q2" s="193">
        <v>2012</v>
      </c>
      <c r="R2" s="33" t="s">
        <v>3</v>
      </c>
      <c r="S2" s="34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34" t="s">
        <v>11</v>
      </c>
      <c r="AB2" s="36" t="s">
        <v>12</v>
      </c>
      <c r="AC2" s="26" t="s">
        <v>13</v>
      </c>
      <c r="AD2" s="208" t="s">
        <v>123</v>
      </c>
      <c r="AE2" s="206" t="s">
        <v>14</v>
      </c>
      <c r="AF2" s="154"/>
      <c r="AH2" s="194"/>
      <c r="AI2" s="194" t="s">
        <v>124</v>
      </c>
    </row>
    <row r="3" spans="1:38" s="1" customFormat="1" ht="12.75">
      <c r="A3" s="180">
        <v>540</v>
      </c>
      <c r="B3" s="180">
        <v>54</v>
      </c>
      <c r="C3" s="55"/>
      <c r="D3" s="180">
        <v>11126000</v>
      </c>
      <c r="E3" s="180">
        <v>4711700</v>
      </c>
      <c r="F3" s="181">
        <v>540</v>
      </c>
      <c r="G3" s="181">
        <v>54</v>
      </c>
      <c r="H3" s="96" t="s">
        <v>88</v>
      </c>
      <c r="I3" s="181">
        <v>11126000</v>
      </c>
      <c r="J3" s="181">
        <v>4711700</v>
      </c>
      <c r="K3" s="25">
        <f aca="true" t="shared" si="0" ref="K3:K8">IF(A3=F3,0,"Fehler")</f>
        <v>0</v>
      </c>
      <c r="L3" s="25">
        <f aca="true" t="shared" si="1" ref="L3:L8">IF(B3=G3,0,"Fehler")</f>
        <v>0</v>
      </c>
      <c r="M3" s="25">
        <f aca="true" t="shared" si="2" ref="M3:M8">IF(D3=I3,0,"Fehler")</f>
        <v>0</v>
      </c>
      <c r="N3" s="25">
        <f aca="true" t="shared" si="3" ref="N3:N8">IF(E3=J3,0,"Fehler")</f>
        <v>0</v>
      </c>
      <c r="O3" s="55" t="s">
        <v>62</v>
      </c>
      <c r="P3" s="191">
        <v>0</v>
      </c>
      <c r="Q3" s="85">
        <v>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133">
        <v>0</v>
      </c>
      <c r="AD3" s="203">
        <v>0</v>
      </c>
      <c r="AE3" s="35">
        <f aca="true" t="shared" si="4" ref="AE3:AE8">SUM(R3:AD3)</f>
        <v>0</v>
      </c>
      <c r="AF3" s="155"/>
      <c r="AG3" s="131">
        <f>AE3/AG$15*AG$16</f>
        <v>0</v>
      </c>
      <c r="AH3" s="195"/>
      <c r="AI3" s="195"/>
      <c r="AJ3" s="160">
        <f aca="true" t="shared" si="5" ref="AJ3:AJ8">IF(AI3&gt;0,AI3,AE3+AG3+AH3)</f>
        <v>0</v>
      </c>
      <c r="AL3" s="160">
        <v>0</v>
      </c>
    </row>
    <row r="4" spans="1:38" s="1" customFormat="1" ht="12.75">
      <c r="A4" s="180">
        <v>540</v>
      </c>
      <c r="B4" s="180">
        <v>54</v>
      </c>
      <c r="C4" s="55"/>
      <c r="D4" s="180">
        <v>11126000</v>
      </c>
      <c r="E4" s="180">
        <v>4711800</v>
      </c>
      <c r="F4" s="181">
        <v>540</v>
      </c>
      <c r="G4" s="181">
        <v>54</v>
      </c>
      <c r="H4" s="96" t="s">
        <v>88</v>
      </c>
      <c r="I4" s="181">
        <v>11126000</v>
      </c>
      <c r="J4" s="181">
        <v>4711800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63</v>
      </c>
      <c r="P4" s="191">
        <v>0</v>
      </c>
      <c r="Q4" s="85">
        <v>0</v>
      </c>
      <c r="R4" s="133">
        <v>0</v>
      </c>
      <c r="S4" s="133">
        <v>0</v>
      </c>
      <c r="T4" s="133">
        <v>0</v>
      </c>
      <c r="U4" s="133">
        <v>0</v>
      </c>
      <c r="V4" s="133">
        <v>0</v>
      </c>
      <c r="W4" s="133">
        <v>0</v>
      </c>
      <c r="X4" s="133">
        <v>0</v>
      </c>
      <c r="Y4" s="133">
        <v>0</v>
      </c>
      <c r="Z4" s="133">
        <v>0</v>
      </c>
      <c r="AA4" s="133">
        <v>0</v>
      </c>
      <c r="AB4" s="133">
        <v>0</v>
      </c>
      <c r="AC4" s="133">
        <v>0</v>
      </c>
      <c r="AD4" s="211">
        <f>AI4</f>
        <v>93.78</v>
      </c>
      <c r="AE4" s="35">
        <f t="shared" si="4"/>
        <v>93.78</v>
      </c>
      <c r="AF4" s="155"/>
      <c r="AG4" s="131"/>
      <c r="AH4" s="195"/>
      <c r="AI4" s="195">
        <v>93.78</v>
      </c>
      <c r="AJ4" s="160">
        <f t="shared" si="5"/>
        <v>93.78</v>
      </c>
      <c r="AL4" s="160">
        <v>0</v>
      </c>
    </row>
    <row r="5" spans="1:38" s="1" customFormat="1" ht="12.75">
      <c r="A5" s="180">
        <v>540</v>
      </c>
      <c r="B5" s="180">
        <v>54</v>
      </c>
      <c r="C5" s="55"/>
      <c r="D5" s="180">
        <v>11126000</v>
      </c>
      <c r="E5" s="180">
        <v>4721200</v>
      </c>
      <c r="F5" s="181">
        <v>540</v>
      </c>
      <c r="G5" s="181">
        <v>54</v>
      </c>
      <c r="H5" s="96" t="s">
        <v>88</v>
      </c>
      <c r="I5" s="181">
        <v>11126000</v>
      </c>
      <c r="J5" s="181">
        <v>4721200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64</v>
      </c>
      <c r="P5" s="191">
        <v>0</v>
      </c>
      <c r="Q5" s="85">
        <v>0</v>
      </c>
      <c r="R5" s="133">
        <v>0</v>
      </c>
      <c r="S5" s="133">
        <v>0</v>
      </c>
      <c r="T5" s="133">
        <v>0</v>
      </c>
      <c r="U5" s="133">
        <v>0</v>
      </c>
      <c r="V5" s="133">
        <v>0</v>
      </c>
      <c r="W5" s="133">
        <v>0</v>
      </c>
      <c r="X5" s="133">
        <v>0</v>
      </c>
      <c r="Y5" s="133">
        <v>0</v>
      </c>
      <c r="Z5" s="133">
        <v>0</v>
      </c>
      <c r="AA5" s="133">
        <v>0</v>
      </c>
      <c r="AB5" s="133">
        <v>0</v>
      </c>
      <c r="AC5" s="133">
        <v>0</v>
      </c>
      <c r="AD5" s="203">
        <v>0</v>
      </c>
      <c r="AE5" s="35">
        <f t="shared" si="4"/>
        <v>0</v>
      </c>
      <c r="AF5" s="155"/>
      <c r="AG5" s="131">
        <f>AE5/AG$15*AG$16</f>
        <v>0</v>
      </c>
      <c r="AH5" s="195"/>
      <c r="AI5" s="195"/>
      <c r="AJ5" s="160">
        <f t="shared" si="5"/>
        <v>0</v>
      </c>
      <c r="AL5" s="160">
        <v>0</v>
      </c>
    </row>
    <row r="6" spans="1:38" s="1" customFormat="1" ht="12.75">
      <c r="A6" s="180">
        <v>540</v>
      </c>
      <c r="B6" s="180">
        <v>54</v>
      </c>
      <c r="C6" s="55"/>
      <c r="D6" s="180">
        <v>11127000</v>
      </c>
      <c r="E6" s="180">
        <v>4711700</v>
      </c>
      <c r="F6" s="181">
        <v>540</v>
      </c>
      <c r="G6" s="181">
        <v>54</v>
      </c>
      <c r="H6" s="96" t="s">
        <v>88</v>
      </c>
      <c r="I6" s="181">
        <v>11127000</v>
      </c>
      <c r="J6" s="181">
        <v>4711700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62</v>
      </c>
      <c r="P6" s="191">
        <v>0</v>
      </c>
      <c r="Q6" s="85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3">
        <v>0</v>
      </c>
      <c r="Y6" s="133">
        <v>0</v>
      </c>
      <c r="Z6" s="133">
        <v>0</v>
      </c>
      <c r="AA6" s="133">
        <v>0</v>
      </c>
      <c r="AB6" s="133">
        <v>0</v>
      </c>
      <c r="AC6" s="133">
        <v>0</v>
      </c>
      <c r="AD6" s="211">
        <f>AI6</f>
        <v>252.46</v>
      </c>
      <c r="AE6" s="35">
        <f t="shared" si="4"/>
        <v>252.46</v>
      </c>
      <c r="AF6" s="155"/>
      <c r="AG6" s="131"/>
      <c r="AH6" s="195"/>
      <c r="AI6" s="195">
        <v>252.46</v>
      </c>
      <c r="AJ6" s="160">
        <f t="shared" si="5"/>
        <v>252.46</v>
      </c>
      <c r="AL6" s="160">
        <v>0</v>
      </c>
    </row>
    <row r="7" spans="1:38" s="1" customFormat="1" ht="12.75">
      <c r="A7" s="180">
        <v>540</v>
      </c>
      <c r="B7" s="180">
        <v>54</v>
      </c>
      <c r="C7" s="55"/>
      <c r="D7" s="180">
        <v>11127000</v>
      </c>
      <c r="E7" s="180">
        <v>4711800</v>
      </c>
      <c r="F7" s="181">
        <v>540</v>
      </c>
      <c r="G7" s="181">
        <v>54</v>
      </c>
      <c r="H7" s="96" t="s">
        <v>88</v>
      </c>
      <c r="I7" s="181">
        <v>11127000</v>
      </c>
      <c r="J7" s="181">
        <v>4711800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63</v>
      </c>
      <c r="P7" s="191">
        <v>0</v>
      </c>
      <c r="Q7" s="85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133">
        <v>0</v>
      </c>
      <c r="AC7" s="133">
        <v>0</v>
      </c>
      <c r="AD7" s="211">
        <f>AI7</f>
        <v>128.5</v>
      </c>
      <c r="AE7" s="35">
        <f t="shared" si="4"/>
        <v>128.5</v>
      </c>
      <c r="AF7" s="155"/>
      <c r="AG7" s="131"/>
      <c r="AH7" s="195"/>
      <c r="AI7" s="195">
        <v>128.5</v>
      </c>
      <c r="AJ7" s="160">
        <f t="shared" si="5"/>
        <v>128.5</v>
      </c>
      <c r="AL7" s="160">
        <v>128.5</v>
      </c>
    </row>
    <row r="8" spans="1:38" s="1" customFormat="1" ht="12.75">
      <c r="A8" s="180">
        <v>540</v>
      </c>
      <c r="B8" s="180">
        <v>54</v>
      </c>
      <c r="C8" s="55"/>
      <c r="D8" s="180">
        <v>11127000</v>
      </c>
      <c r="E8" s="180">
        <v>4721200</v>
      </c>
      <c r="F8" s="181">
        <v>540</v>
      </c>
      <c r="G8" s="181">
        <v>54</v>
      </c>
      <c r="H8" s="96" t="s">
        <v>88</v>
      </c>
      <c r="I8" s="181">
        <v>11127000</v>
      </c>
      <c r="J8" s="181">
        <v>4721200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64</v>
      </c>
      <c r="P8" s="191">
        <v>0</v>
      </c>
      <c r="Q8" s="85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203">
        <v>0</v>
      </c>
      <c r="AE8" s="35">
        <f t="shared" si="4"/>
        <v>0</v>
      </c>
      <c r="AF8" s="155"/>
      <c r="AG8" s="131">
        <f>AE8/AG$15*AG$16</f>
        <v>0</v>
      </c>
      <c r="AH8" s="195"/>
      <c r="AI8" s="195"/>
      <c r="AJ8" s="160">
        <f t="shared" si="5"/>
        <v>0</v>
      </c>
      <c r="AL8" s="160">
        <v>0</v>
      </c>
    </row>
    <row r="9" spans="1:35" s="1" customFormat="1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25"/>
      <c r="L9" s="25"/>
      <c r="M9" s="25"/>
      <c r="N9" s="25"/>
      <c r="O9" s="55"/>
      <c r="P9" s="186"/>
      <c r="Q9" s="85"/>
      <c r="R9" s="56"/>
      <c r="S9" s="56"/>
      <c r="T9" s="56"/>
      <c r="U9" s="84"/>
      <c r="V9" s="84"/>
      <c r="W9" s="84"/>
      <c r="X9" s="53"/>
      <c r="Y9" s="84"/>
      <c r="Z9" s="84"/>
      <c r="AA9" s="84"/>
      <c r="AB9" s="84"/>
      <c r="AC9" s="84"/>
      <c r="AD9" s="203"/>
      <c r="AE9" s="35"/>
      <c r="AF9" s="155"/>
      <c r="AG9" s="131"/>
      <c r="AH9" s="49"/>
      <c r="AI9" s="183"/>
    </row>
    <row r="10" spans="6:38" ht="12.75">
      <c r="F10" s="94"/>
      <c r="G10" s="20"/>
      <c r="H10" s="20"/>
      <c r="I10" s="20"/>
      <c r="J10" s="20"/>
      <c r="K10" s="4">
        <f>SUM(K3:K9)</f>
        <v>0</v>
      </c>
      <c r="L10" s="4">
        <f>SUM(L3:L9)</f>
        <v>0</v>
      </c>
      <c r="M10" s="4">
        <f>SUM(M3:M9)</f>
        <v>0</v>
      </c>
      <c r="N10" s="4">
        <f>SUM(N3:N9)</f>
        <v>0</v>
      </c>
      <c r="P10" s="72">
        <f>SUM(P3:P8)</f>
        <v>0</v>
      </c>
      <c r="Q10" s="72">
        <f>SUM(Q3:Q8)</f>
        <v>0</v>
      </c>
      <c r="R10" s="72">
        <f>SUM(R3:R8)</f>
        <v>0</v>
      </c>
      <c r="S10" s="72">
        <f>SUM(S3:S8)</f>
        <v>0</v>
      </c>
      <c r="T10" s="72">
        <f>SUM(T3:T8)</f>
        <v>0</v>
      </c>
      <c r="U10" s="72">
        <f>SUM(U3:U8)</f>
        <v>0</v>
      </c>
      <c r="V10" s="72">
        <f>SUM(V3:V8)</f>
        <v>0</v>
      </c>
      <c r="W10" s="72">
        <f>SUM(W3:W8)</f>
        <v>0</v>
      </c>
      <c r="X10" s="72">
        <f>SUM(X3:X8)</f>
        <v>0</v>
      </c>
      <c r="Y10" s="72">
        <f>SUM(Y3:Y8)</f>
        <v>0</v>
      </c>
      <c r="Z10" s="72">
        <f>SUM(Z3:Z8)</f>
        <v>0</v>
      </c>
      <c r="AA10" s="72">
        <f>SUM(AA3:AA8)</f>
        <v>0</v>
      </c>
      <c r="AB10" s="72">
        <f>SUM(AB3:AB8)</f>
        <v>0</v>
      </c>
      <c r="AC10" s="72">
        <f>SUM(AC3:AC8)</f>
        <v>0</v>
      </c>
      <c r="AD10" s="72">
        <f>SUM(AD3:AD8)</f>
        <v>474.74</v>
      </c>
      <c r="AE10" s="72">
        <f>SUM(AE3:AE8)</f>
        <v>474.74</v>
      </c>
      <c r="AF10" s="156"/>
      <c r="AG10" s="72">
        <f>SUM(AG3:AG8)</f>
        <v>0</v>
      </c>
      <c r="AH10" s="72">
        <f>SUM(AH3:AH8)</f>
        <v>0</v>
      </c>
      <c r="AI10" s="72">
        <f>SUM(AI3:AI8)</f>
        <v>474.74</v>
      </c>
      <c r="AJ10" s="72">
        <f>SUM(AJ3:AJ8)</f>
        <v>474.74</v>
      </c>
      <c r="AL10" s="72">
        <f>SUM(AL3:AL8)</f>
        <v>128.5</v>
      </c>
    </row>
    <row r="11" spans="33:35" ht="12.75">
      <c r="AG11" s="131"/>
      <c r="AH11" s="49"/>
      <c r="AI11" s="49"/>
    </row>
    <row r="12" spans="17:35" ht="12.75"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57"/>
      <c r="AG12" s="131"/>
      <c r="AH12" s="49"/>
      <c r="AI12" s="49" t="s">
        <v>120</v>
      </c>
    </row>
    <row r="13" spans="17:35" ht="12.75"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57"/>
      <c r="AG13" s="131"/>
      <c r="AH13" s="49"/>
      <c r="AI13" s="49"/>
    </row>
    <row r="15" spans="33:35" ht="12.75">
      <c r="AG15" s="175">
        <v>12</v>
      </c>
      <c r="AH15" s="13" t="s">
        <v>108</v>
      </c>
      <c r="AI15" s="13"/>
    </row>
    <row r="16" spans="33:35" ht="12.75">
      <c r="AG16" s="175">
        <v>0</v>
      </c>
      <c r="AH16" s="13" t="s">
        <v>109</v>
      </c>
      <c r="AI16" s="13"/>
    </row>
    <row r="21" spans="33:34" ht="12.75">
      <c r="AG21" s="200"/>
      <c r="AH21" s="201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L17"/>
  <sheetViews>
    <sheetView zoomScalePageLayoutView="0" workbookViewId="0" topLeftCell="A1">
      <pane xSplit="17" ySplit="2" topLeftCell="AE3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O13" sqref="O13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4.57421875" style="4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4.8515625" style="187" customWidth="1"/>
    <col min="17" max="17" width="13.8515625" style="6" customWidth="1"/>
    <col min="18" max="18" width="13.421875" style="6" customWidth="1"/>
    <col min="19" max="19" width="13.28125" style="6" customWidth="1"/>
    <col min="20" max="20" width="11.8515625" style="1" customWidth="1"/>
    <col min="21" max="21" width="11.7109375" style="1" customWidth="1"/>
    <col min="22" max="26" width="11.57421875" style="1" customWidth="1"/>
    <col min="27" max="27" width="12.00390625" style="6" customWidth="1"/>
    <col min="28" max="28" width="12.421875" style="6" customWidth="1"/>
    <col min="29" max="30" width="11.57421875" style="0" customWidth="1"/>
    <col min="31" max="31" width="14.57421875" style="3" customWidth="1"/>
    <col min="32" max="32" width="6.00390625" style="158" customWidth="1"/>
  </cols>
  <sheetData>
    <row r="1" spans="1:38" s="12" customFormat="1" ht="51.75" thickBot="1">
      <c r="A1" s="9" t="s">
        <v>35</v>
      </c>
      <c r="B1" s="10" t="s">
        <v>36</v>
      </c>
      <c r="C1" s="10" t="s">
        <v>89</v>
      </c>
      <c r="D1" s="11" t="s">
        <v>38</v>
      </c>
      <c r="E1" s="11" t="s">
        <v>53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44"/>
      <c r="P1" s="190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53"/>
      <c r="AG1" s="144" t="s">
        <v>110</v>
      </c>
      <c r="AH1" s="144" t="s">
        <v>111</v>
      </c>
      <c r="AI1" s="144" t="s">
        <v>112</v>
      </c>
      <c r="AJ1" s="196" t="s">
        <v>121</v>
      </c>
      <c r="AL1" s="144" t="s">
        <v>0</v>
      </c>
    </row>
    <row r="2" spans="1:32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93">
        <v>2011</v>
      </c>
      <c r="Q2" s="193">
        <v>2012</v>
      </c>
      <c r="R2" s="33" t="s">
        <v>3</v>
      </c>
      <c r="S2" s="34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34" t="s">
        <v>11</v>
      </c>
      <c r="AB2" s="36" t="s">
        <v>12</v>
      </c>
      <c r="AC2" s="26" t="s">
        <v>13</v>
      </c>
      <c r="AD2" s="208" t="s">
        <v>123</v>
      </c>
      <c r="AE2" s="206" t="s">
        <v>14</v>
      </c>
      <c r="AF2" s="154"/>
    </row>
    <row r="3" spans="1:38" s="1" customFormat="1" ht="12.75">
      <c r="A3" s="180">
        <v>540</v>
      </c>
      <c r="B3" s="180">
        <v>54</v>
      </c>
      <c r="C3" s="55"/>
      <c r="D3" s="180">
        <v>11126000</v>
      </c>
      <c r="E3" s="180">
        <v>4811180</v>
      </c>
      <c r="F3" s="181">
        <v>540</v>
      </c>
      <c r="G3" s="181">
        <v>54</v>
      </c>
      <c r="H3" s="96" t="s">
        <v>88</v>
      </c>
      <c r="I3" s="181">
        <v>11126000</v>
      </c>
      <c r="J3" s="181">
        <v>4811180</v>
      </c>
      <c r="K3" s="25">
        <f aca="true" t="shared" si="0" ref="K3:K8">IF(A3=F3,0,"Fehler")</f>
        <v>0</v>
      </c>
      <c r="L3" s="25">
        <f aca="true" t="shared" si="1" ref="L3:L8">IF(B3=G3,0,"Fehler")</f>
        <v>0</v>
      </c>
      <c r="M3" s="25">
        <f aca="true" t="shared" si="2" ref="M3:M8">IF(D3=I3,0,"Fehler")</f>
        <v>0</v>
      </c>
      <c r="N3" s="25">
        <f aca="true" t="shared" si="3" ref="N3:N8">IF(E3=J3,0,"Fehler")</f>
        <v>0</v>
      </c>
      <c r="O3" s="55" t="s">
        <v>65</v>
      </c>
      <c r="P3" s="191">
        <v>7.5</v>
      </c>
      <c r="Q3" s="85">
        <v>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133">
        <v>0</v>
      </c>
      <c r="AD3" s="203">
        <v>0</v>
      </c>
      <c r="AE3" s="35">
        <f aca="true" t="shared" si="4" ref="AE3:AE8">SUM(R3:AD3)</f>
        <v>0</v>
      </c>
      <c r="AF3" s="155"/>
      <c r="AG3" s="131">
        <f>AE3/AG$11*AG$12</f>
        <v>0</v>
      </c>
      <c r="AH3" s="160"/>
      <c r="AI3" s="160"/>
      <c r="AJ3" s="160">
        <f aca="true" t="shared" si="5" ref="AJ3:AJ8">IF(AI3&gt;0,AI3,AE3+AG3+AH3)</f>
        <v>0</v>
      </c>
      <c r="AL3" s="160">
        <v>0</v>
      </c>
    </row>
    <row r="4" spans="1:38" s="1" customFormat="1" ht="12.75">
      <c r="A4" s="180">
        <v>540</v>
      </c>
      <c r="B4" s="180">
        <v>54</v>
      </c>
      <c r="C4" s="55"/>
      <c r="D4" s="180">
        <v>11126000</v>
      </c>
      <c r="E4" s="180">
        <v>4811290</v>
      </c>
      <c r="F4" s="181">
        <v>540</v>
      </c>
      <c r="G4" s="181">
        <v>54</v>
      </c>
      <c r="H4" s="96" t="s">
        <v>88</v>
      </c>
      <c r="I4" s="181">
        <v>11126000</v>
      </c>
      <c r="J4" s="181">
        <v>4811290</v>
      </c>
      <c r="K4" s="25">
        <f t="shared" si="0"/>
        <v>0</v>
      </c>
      <c r="L4" s="25">
        <f t="shared" si="1"/>
        <v>0</v>
      </c>
      <c r="M4" s="25">
        <f t="shared" si="2"/>
        <v>0</v>
      </c>
      <c r="N4" s="25">
        <f t="shared" si="3"/>
        <v>0</v>
      </c>
      <c r="O4" s="55" t="s">
        <v>23</v>
      </c>
      <c r="P4" s="191">
        <v>0</v>
      </c>
      <c r="Q4" s="85">
        <v>100</v>
      </c>
      <c r="R4" s="133">
        <v>0</v>
      </c>
      <c r="S4" s="133">
        <v>0</v>
      </c>
      <c r="T4" s="133">
        <v>0</v>
      </c>
      <c r="U4" s="133">
        <v>0</v>
      </c>
      <c r="V4" s="133">
        <v>0</v>
      </c>
      <c r="W4" s="133">
        <v>0</v>
      </c>
      <c r="X4" s="133">
        <v>0</v>
      </c>
      <c r="Y4" s="133">
        <v>0</v>
      </c>
      <c r="Z4" s="133">
        <v>0</v>
      </c>
      <c r="AA4" s="133">
        <v>0</v>
      </c>
      <c r="AB4" s="133">
        <v>0</v>
      </c>
      <c r="AC4" s="133">
        <v>0</v>
      </c>
      <c r="AD4" s="203">
        <v>0</v>
      </c>
      <c r="AE4" s="35">
        <f t="shared" si="4"/>
        <v>0</v>
      </c>
      <c r="AF4" s="155"/>
      <c r="AG4" s="131">
        <f>AE4/AG$11*AG$12</f>
        <v>0</v>
      </c>
      <c r="AH4" s="160"/>
      <c r="AI4" s="160"/>
      <c r="AJ4" s="160">
        <f t="shared" si="5"/>
        <v>0</v>
      </c>
      <c r="AL4" s="160">
        <v>0</v>
      </c>
    </row>
    <row r="5" spans="1:38" s="1" customFormat="1" ht="12.75">
      <c r="A5" s="180">
        <v>540</v>
      </c>
      <c r="B5" s="180">
        <v>54</v>
      </c>
      <c r="C5" s="55"/>
      <c r="D5" s="180">
        <v>11126000</v>
      </c>
      <c r="E5" s="180">
        <v>4811740</v>
      </c>
      <c r="F5" s="181">
        <v>540</v>
      </c>
      <c r="G5" s="181">
        <v>54</v>
      </c>
      <c r="H5" s="96" t="s">
        <v>88</v>
      </c>
      <c r="I5" s="181">
        <v>11126000</v>
      </c>
      <c r="J5" s="181">
        <v>4811740</v>
      </c>
      <c r="K5" s="25">
        <f t="shared" si="0"/>
        <v>0</v>
      </c>
      <c r="L5" s="25">
        <f t="shared" si="1"/>
        <v>0</v>
      </c>
      <c r="M5" s="25">
        <f t="shared" si="2"/>
        <v>0</v>
      </c>
      <c r="N5" s="25">
        <f t="shared" si="3"/>
        <v>0</v>
      </c>
      <c r="O5" s="55" t="s">
        <v>66</v>
      </c>
      <c r="P5" s="191">
        <v>0</v>
      </c>
      <c r="Q5" s="85">
        <v>100</v>
      </c>
      <c r="R5" s="133">
        <v>0</v>
      </c>
      <c r="S5" s="133">
        <v>0</v>
      </c>
      <c r="T5" s="133">
        <v>0</v>
      </c>
      <c r="U5" s="133">
        <v>0</v>
      </c>
      <c r="V5" s="133">
        <v>0</v>
      </c>
      <c r="W5" s="133">
        <v>0</v>
      </c>
      <c r="X5" s="133">
        <v>0</v>
      </c>
      <c r="Y5" s="133">
        <v>0</v>
      </c>
      <c r="Z5" s="133">
        <v>0</v>
      </c>
      <c r="AA5" s="133">
        <v>0</v>
      </c>
      <c r="AB5" s="133">
        <v>0</v>
      </c>
      <c r="AC5" s="133">
        <v>0</v>
      </c>
      <c r="AD5" s="203">
        <v>0</v>
      </c>
      <c r="AE5" s="35">
        <f t="shared" si="4"/>
        <v>0</v>
      </c>
      <c r="AF5" s="155"/>
      <c r="AG5" s="131">
        <f>AE5/AG$11*AG$12</f>
        <v>0</v>
      </c>
      <c r="AH5" s="160"/>
      <c r="AI5" s="160"/>
      <c r="AJ5" s="160">
        <f t="shared" si="5"/>
        <v>0</v>
      </c>
      <c r="AL5" s="160">
        <v>0</v>
      </c>
    </row>
    <row r="6" spans="1:38" s="1" customFormat="1" ht="12.75">
      <c r="A6" s="180">
        <v>540</v>
      </c>
      <c r="B6" s="180">
        <v>54</v>
      </c>
      <c r="C6" s="55"/>
      <c r="D6" s="180">
        <v>11127000</v>
      </c>
      <c r="E6" s="180">
        <v>4811180</v>
      </c>
      <c r="F6" s="181">
        <v>540</v>
      </c>
      <c r="G6" s="181">
        <v>54</v>
      </c>
      <c r="H6" s="96" t="s">
        <v>88</v>
      </c>
      <c r="I6" s="181">
        <v>11127000</v>
      </c>
      <c r="J6" s="181">
        <v>4811180</v>
      </c>
      <c r="K6" s="25">
        <f t="shared" si="0"/>
        <v>0</v>
      </c>
      <c r="L6" s="25">
        <f t="shared" si="1"/>
        <v>0</v>
      </c>
      <c r="M6" s="25">
        <f t="shared" si="2"/>
        <v>0</v>
      </c>
      <c r="N6" s="25">
        <f t="shared" si="3"/>
        <v>0</v>
      </c>
      <c r="O6" s="55" t="s">
        <v>65</v>
      </c>
      <c r="P6" s="191">
        <v>0</v>
      </c>
      <c r="Q6" s="85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3">
        <v>0</v>
      </c>
      <c r="Y6" s="133">
        <v>0</v>
      </c>
      <c r="Z6" s="133">
        <v>0</v>
      </c>
      <c r="AA6" s="133">
        <v>0</v>
      </c>
      <c r="AB6" s="133">
        <v>0</v>
      </c>
      <c r="AC6" s="133">
        <v>0</v>
      </c>
      <c r="AD6" s="203">
        <v>0</v>
      </c>
      <c r="AE6" s="35">
        <f t="shared" si="4"/>
        <v>0</v>
      </c>
      <c r="AF6" s="155"/>
      <c r="AG6" s="131">
        <f>AE6/AG$11*AG$12</f>
        <v>0</v>
      </c>
      <c r="AH6" s="160"/>
      <c r="AI6" s="160"/>
      <c r="AJ6" s="160">
        <f t="shared" si="5"/>
        <v>0</v>
      </c>
      <c r="AL6" s="160">
        <v>0</v>
      </c>
    </row>
    <row r="7" spans="1:38" s="1" customFormat="1" ht="12.75">
      <c r="A7" s="180">
        <v>540</v>
      </c>
      <c r="B7" s="180">
        <v>54</v>
      </c>
      <c r="C7" s="55"/>
      <c r="D7" s="180">
        <v>11127000</v>
      </c>
      <c r="E7" s="180">
        <v>4811290</v>
      </c>
      <c r="F7" s="181">
        <v>540</v>
      </c>
      <c r="G7" s="181">
        <v>54</v>
      </c>
      <c r="H7" s="96" t="s">
        <v>88</v>
      </c>
      <c r="I7" s="181">
        <v>11127000</v>
      </c>
      <c r="J7" s="181">
        <v>4811290</v>
      </c>
      <c r="K7" s="25">
        <f t="shared" si="0"/>
        <v>0</v>
      </c>
      <c r="L7" s="25">
        <f t="shared" si="1"/>
        <v>0</v>
      </c>
      <c r="M7" s="25">
        <f t="shared" si="2"/>
        <v>0</v>
      </c>
      <c r="N7" s="25">
        <f t="shared" si="3"/>
        <v>0</v>
      </c>
      <c r="O7" s="55" t="s">
        <v>23</v>
      </c>
      <c r="P7" s="191">
        <v>51.6</v>
      </c>
      <c r="Q7" s="85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133">
        <v>0</v>
      </c>
      <c r="AC7" s="133">
        <v>25.5</v>
      </c>
      <c r="AD7" s="203">
        <v>0</v>
      </c>
      <c r="AE7" s="35">
        <f t="shared" si="4"/>
        <v>25.5</v>
      </c>
      <c r="AF7" s="155"/>
      <c r="AG7" s="131">
        <f>AE7/AG$11*AG$12</f>
        <v>0</v>
      </c>
      <c r="AH7" s="160"/>
      <c r="AI7" s="160"/>
      <c r="AJ7" s="160">
        <f t="shared" si="5"/>
        <v>25.5</v>
      </c>
      <c r="AL7" s="160">
        <v>0</v>
      </c>
    </row>
    <row r="8" spans="1:38" s="1" customFormat="1" ht="12.75">
      <c r="A8" s="180">
        <v>540</v>
      </c>
      <c r="B8" s="180">
        <v>54</v>
      </c>
      <c r="C8" s="55"/>
      <c r="D8" s="180">
        <v>11127000</v>
      </c>
      <c r="E8" s="180">
        <v>4811740</v>
      </c>
      <c r="F8" s="181">
        <v>540</v>
      </c>
      <c r="G8" s="181">
        <v>54</v>
      </c>
      <c r="H8" s="96" t="s">
        <v>88</v>
      </c>
      <c r="I8" s="181">
        <v>11127000</v>
      </c>
      <c r="J8" s="181">
        <v>4811740</v>
      </c>
      <c r="K8" s="25">
        <f t="shared" si="0"/>
        <v>0</v>
      </c>
      <c r="L8" s="25">
        <f t="shared" si="1"/>
        <v>0</v>
      </c>
      <c r="M8" s="25">
        <f t="shared" si="2"/>
        <v>0</v>
      </c>
      <c r="N8" s="25">
        <f t="shared" si="3"/>
        <v>0</v>
      </c>
      <c r="O8" s="55" t="s">
        <v>66</v>
      </c>
      <c r="P8" s="191">
        <v>0</v>
      </c>
      <c r="Q8" s="85">
        <v>100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203">
        <v>0</v>
      </c>
      <c r="AE8" s="35">
        <f t="shared" si="4"/>
        <v>0</v>
      </c>
      <c r="AF8" s="155"/>
      <c r="AG8" s="131">
        <f>AE8/AG$11*AG$12</f>
        <v>0</v>
      </c>
      <c r="AH8" s="160"/>
      <c r="AI8" s="160"/>
      <c r="AJ8" s="160">
        <f t="shared" si="5"/>
        <v>0</v>
      </c>
      <c r="AL8" s="160">
        <v>0</v>
      </c>
    </row>
    <row r="9" spans="1:32" s="1" customFormat="1" ht="12.75">
      <c r="A9" s="55"/>
      <c r="B9" s="55"/>
      <c r="C9" s="55"/>
      <c r="D9" s="55"/>
      <c r="E9" s="55"/>
      <c r="F9" s="55"/>
      <c r="G9" s="55"/>
      <c r="H9" s="55"/>
      <c r="I9" s="55"/>
      <c r="J9" s="55"/>
      <c r="K9" s="4"/>
      <c r="L9" s="4"/>
      <c r="M9" s="4"/>
      <c r="N9" s="4"/>
      <c r="O9" s="55"/>
      <c r="P9" s="186"/>
      <c r="Q9" s="85"/>
      <c r="R9" s="56"/>
      <c r="S9" s="56"/>
      <c r="T9" s="56"/>
      <c r="U9" s="84"/>
      <c r="V9" s="84"/>
      <c r="W9" s="84"/>
      <c r="X9" s="53"/>
      <c r="Y9" s="84"/>
      <c r="Z9" s="84"/>
      <c r="AA9" s="84"/>
      <c r="AB9" s="84"/>
      <c r="AC9" s="84"/>
      <c r="AD9" s="203"/>
      <c r="AE9" s="35"/>
      <c r="AF9" s="155"/>
    </row>
    <row r="10" spans="6:38" ht="12.75">
      <c r="F10" s="94"/>
      <c r="G10" s="20"/>
      <c r="H10" s="20"/>
      <c r="I10" s="20"/>
      <c r="J10" s="20"/>
      <c r="P10" s="72">
        <f>SUM(P3:P8)</f>
        <v>59.1</v>
      </c>
      <c r="Q10" s="72">
        <f>SUM(Q3:Q8)</f>
        <v>300</v>
      </c>
      <c r="R10" s="72">
        <f>SUM(R3:R8)</f>
        <v>0</v>
      </c>
      <c r="S10" s="72">
        <f>SUM(S3:S8)</f>
        <v>0</v>
      </c>
      <c r="T10" s="72">
        <f>SUM(T3:T8)</f>
        <v>0</v>
      </c>
      <c r="U10" s="72">
        <f>SUM(U3:U8)</f>
        <v>0</v>
      </c>
      <c r="V10" s="72">
        <f>SUM(V3:V8)</f>
        <v>0</v>
      </c>
      <c r="W10" s="72">
        <f>SUM(W3:W8)</f>
        <v>0</v>
      </c>
      <c r="X10" s="72">
        <f>SUM(X3:X8)</f>
        <v>0</v>
      </c>
      <c r="Y10" s="72">
        <f>SUM(Y3:Y8)</f>
        <v>0</v>
      </c>
      <c r="Z10" s="72">
        <f>SUM(Z3:Z8)</f>
        <v>0</v>
      </c>
      <c r="AA10" s="72">
        <f>SUM(AA3:AA8)</f>
        <v>0</v>
      </c>
      <c r="AB10" s="72">
        <f>SUM(AB3:AB8)</f>
        <v>0</v>
      </c>
      <c r="AC10" s="72">
        <f>SUM(AC3:AC8)</f>
        <v>25.5</v>
      </c>
      <c r="AD10" s="72">
        <v>0</v>
      </c>
      <c r="AE10" s="72">
        <f>SUM(AE3:AE8)</f>
        <v>25.5</v>
      </c>
      <c r="AF10" s="156"/>
      <c r="AG10" s="72">
        <f>SUM(AG3:AG8)</f>
        <v>0</v>
      </c>
      <c r="AH10" s="72">
        <f>SUM(AH3:AH8)</f>
        <v>0</v>
      </c>
      <c r="AI10" s="72">
        <f>SUM(AI3:AI8)</f>
        <v>0</v>
      </c>
      <c r="AJ10" s="72">
        <f>SUM(AJ3:AJ8)</f>
        <v>25.5</v>
      </c>
      <c r="AL10" s="72">
        <f>SUM(AL3:AL8)</f>
        <v>0</v>
      </c>
    </row>
    <row r="11" spans="33:38" ht="12.75">
      <c r="AG11" s="175">
        <v>12</v>
      </c>
      <c r="AH11" s="13" t="s">
        <v>108</v>
      </c>
      <c r="AI11" s="1"/>
      <c r="AJ11" s="1"/>
      <c r="AL11" s="1"/>
    </row>
    <row r="12" spans="17:38" ht="12.75"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157"/>
      <c r="AG12" s="175">
        <v>0</v>
      </c>
      <c r="AH12" s="13" t="s">
        <v>109</v>
      </c>
      <c r="AI12" s="1"/>
      <c r="AJ12" s="1"/>
      <c r="AL12" s="1"/>
    </row>
    <row r="13" spans="17:38" ht="12.75"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157"/>
      <c r="AI13" s="1"/>
      <c r="AJ13" s="1"/>
      <c r="AL13" s="1"/>
    </row>
    <row r="14" spans="35:38" ht="12.75">
      <c r="AI14" s="1"/>
      <c r="AJ14" s="1"/>
      <c r="AL14" s="1"/>
    </row>
    <row r="15" spans="35:38" ht="12.75">
      <c r="AI15" s="1"/>
      <c r="AJ15" s="1"/>
      <c r="AL15" s="1"/>
    </row>
    <row r="16" spans="35:38" ht="12.75">
      <c r="AI16" s="1"/>
      <c r="AJ16" s="1"/>
      <c r="AL16" s="1"/>
    </row>
    <row r="17" spans="33:38" ht="12.75">
      <c r="AG17" s="200"/>
      <c r="AH17" s="201"/>
      <c r="AI17" s="1"/>
      <c r="AJ17" s="1"/>
      <c r="AL17" s="1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L113"/>
  <sheetViews>
    <sheetView zoomScalePageLayoutView="0" workbookViewId="0" topLeftCell="A1">
      <pane xSplit="17" ySplit="2" topLeftCell="AB3" activePane="bottomRight" state="frozen"/>
      <selection pane="topLeft" activeCell="O48" sqref="O48"/>
      <selection pane="topRight" activeCell="O48" sqref="O48"/>
      <selection pane="bottomLeft" activeCell="O48" sqref="O48"/>
      <selection pane="bottomRight" activeCell="AE18" sqref="AE18"/>
    </sheetView>
  </sheetViews>
  <sheetFormatPr defaultColWidth="11.421875" defaultRowHeight="12.75"/>
  <cols>
    <col min="1" max="1" width="4.57421875" style="4" customWidth="1"/>
    <col min="2" max="2" width="4.57421875" style="4" bestFit="1" customWidth="1"/>
    <col min="3" max="3" width="3.421875" style="4" bestFit="1" customWidth="1"/>
    <col min="4" max="4" width="9.00390625" style="4" bestFit="1" customWidth="1"/>
    <col min="5" max="5" width="8.00390625" style="4" bestFit="1" customWidth="1"/>
    <col min="6" max="6" width="5.00390625" style="4" bestFit="1" customWidth="1"/>
    <col min="7" max="7" width="3.140625" style="4" bestFit="1" customWidth="1"/>
    <col min="8" max="8" width="3.140625" style="4" customWidth="1"/>
    <col min="9" max="9" width="9.00390625" style="4" bestFit="1" customWidth="1"/>
    <col min="10" max="10" width="8.00390625" style="4" bestFit="1" customWidth="1"/>
    <col min="11" max="14" width="4.421875" style="4" customWidth="1"/>
    <col min="15" max="15" width="27.00390625" style="46" customWidth="1"/>
    <col min="16" max="16" width="14.8515625" style="187" customWidth="1"/>
    <col min="17" max="17" width="13.8515625" style="6" customWidth="1"/>
    <col min="18" max="18" width="13.421875" style="6" customWidth="1"/>
    <col min="19" max="19" width="13.28125" style="6" customWidth="1"/>
    <col min="20" max="20" width="11.8515625" style="1" customWidth="1"/>
    <col min="21" max="21" width="11.7109375" style="1" customWidth="1"/>
    <col min="22" max="26" width="11.57421875" style="1" customWidth="1"/>
    <col min="27" max="27" width="12.00390625" style="6" customWidth="1"/>
    <col min="28" max="28" width="12.421875" style="6" customWidth="1"/>
    <col min="29" max="30" width="11.57421875" style="0" customWidth="1"/>
    <col min="31" max="31" width="14.57421875" style="3" customWidth="1"/>
    <col min="32" max="32" width="6.421875" style="158" customWidth="1"/>
  </cols>
  <sheetData>
    <row r="1" spans="1:38" s="12" customFormat="1" ht="51.75" thickBot="1">
      <c r="A1" s="9" t="s">
        <v>35</v>
      </c>
      <c r="B1" s="10" t="s">
        <v>36</v>
      </c>
      <c r="C1" s="11" t="s">
        <v>89</v>
      </c>
      <c r="D1" s="11" t="s">
        <v>38</v>
      </c>
      <c r="E1" s="11" t="s">
        <v>53</v>
      </c>
      <c r="F1" s="32" t="s">
        <v>90</v>
      </c>
      <c r="G1" s="32"/>
      <c r="H1" s="32"/>
      <c r="I1" s="32"/>
      <c r="J1" s="32"/>
      <c r="K1" s="10"/>
      <c r="L1" s="10"/>
      <c r="M1" s="10"/>
      <c r="N1" s="10"/>
      <c r="O1" s="44"/>
      <c r="P1" s="190" t="s">
        <v>15</v>
      </c>
      <c r="Q1" s="28" t="s">
        <v>1</v>
      </c>
      <c r="R1" s="176" t="s">
        <v>25</v>
      </c>
      <c r="S1" s="177" t="s">
        <v>113</v>
      </c>
      <c r="T1" s="176" t="s">
        <v>25</v>
      </c>
      <c r="U1" s="177" t="s">
        <v>113</v>
      </c>
      <c r="V1" s="176" t="s">
        <v>25</v>
      </c>
      <c r="W1" s="177" t="s">
        <v>113</v>
      </c>
      <c r="X1" s="176" t="s">
        <v>25</v>
      </c>
      <c r="Y1" s="177" t="s">
        <v>113</v>
      </c>
      <c r="Z1" s="176" t="s">
        <v>25</v>
      </c>
      <c r="AA1" s="177" t="s">
        <v>113</v>
      </c>
      <c r="AB1" s="176" t="s">
        <v>25</v>
      </c>
      <c r="AC1" s="177" t="s">
        <v>113</v>
      </c>
      <c r="AD1" s="207" t="s">
        <v>25</v>
      </c>
      <c r="AE1" s="204" t="s">
        <v>24</v>
      </c>
      <c r="AF1" s="153"/>
      <c r="AG1" s="144" t="s">
        <v>110</v>
      </c>
      <c r="AH1" s="144" t="s">
        <v>111</v>
      </c>
      <c r="AI1" s="153" t="s">
        <v>112</v>
      </c>
      <c r="AJ1" s="196" t="s">
        <v>121</v>
      </c>
      <c r="AL1" s="144" t="s">
        <v>0</v>
      </c>
    </row>
    <row r="2" spans="1:32" s="8" customFormat="1" ht="16.5" thickBot="1">
      <c r="A2" s="17"/>
      <c r="B2"/>
      <c r="C2"/>
      <c r="D2"/>
      <c r="E2"/>
      <c r="F2" s="31"/>
      <c r="G2" s="23"/>
      <c r="H2" s="23"/>
      <c r="I2" s="23"/>
      <c r="J2" s="23"/>
      <c r="K2" s="23"/>
      <c r="L2" s="23"/>
      <c r="M2" s="23"/>
      <c r="N2" s="23"/>
      <c r="O2" s="45"/>
      <c r="P2" s="193">
        <v>2011</v>
      </c>
      <c r="Q2" s="193">
        <v>2012</v>
      </c>
      <c r="R2" s="33" t="s">
        <v>3</v>
      </c>
      <c r="S2" s="34" t="s">
        <v>4</v>
      </c>
      <c r="T2" s="27" t="s">
        <v>5</v>
      </c>
      <c r="U2" s="26" t="s">
        <v>6</v>
      </c>
      <c r="V2" s="27" t="s">
        <v>2</v>
      </c>
      <c r="W2" s="26" t="s">
        <v>7</v>
      </c>
      <c r="X2" s="27" t="s">
        <v>8</v>
      </c>
      <c r="Y2" s="26" t="s">
        <v>9</v>
      </c>
      <c r="Z2" s="27" t="s">
        <v>10</v>
      </c>
      <c r="AA2" s="34" t="s">
        <v>11</v>
      </c>
      <c r="AB2" s="36" t="s">
        <v>12</v>
      </c>
      <c r="AC2" s="26" t="s">
        <v>13</v>
      </c>
      <c r="AD2" s="208" t="s">
        <v>123</v>
      </c>
      <c r="AE2" s="206" t="s">
        <v>14</v>
      </c>
      <c r="AF2" s="154"/>
    </row>
    <row r="3" spans="1:38" s="1" customFormat="1" ht="12.75">
      <c r="A3" s="180">
        <v>540</v>
      </c>
      <c r="B3" s="180">
        <v>54</v>
      </c>
      <c r="C3" s="145" t="s">
        <v>85</v>
      </c>
      <c r="D3" s="180">
        <v>11126000</v>
      </c>
      <c r="E3" s="180">
        <v>5025000</v>
      </c>
      <c r="F3" s="181">
        <v>540</v>
      </c>
      <c r="G3" s="181">
        <v>54</v>
      </c>
      <c r="H3" s="96" t="s">
        <v>85</v>
      </c>
      <c r="I3" s="181">
        <v>11126000</v>
      </c>
      <c r="J3" s="181">
        <v>5025000</v>
      </c>
      <c r="K3" s="25">
        <f>IF(A3=F3,0,"Fehler")</f>
        <v>0</v>
      </c>
      <c r="L3" s="25">
        <f>IF(B3=G3,0,"Fehler")</f>
        <v>0</v>
      </c>
      <c r="M3" s="25">
        <f>IF(D3=I3,0,"Fehler")</f>
        <v>0</v>
      </c>
      <c r="N3" s="25">
        <f>IF(E3=J3,0,"Fehler")</f>
        <v>0</v>
      </c>
      <c r="O3" s="55" t="s">
        <v>74</v>
      </c>
      <c r="P3" s="191">
        <v>0</v>
      </c>
      <c r="Q3" s="85">
        <v>0</v>
      </c>
      <c r="R3" s="133">
        <v>0</v>
      </c>
      <c r="S3" s="133">
        <v>0</v>
      </c>
      <c r="T3" s="133">
        <v>0</v>
      </c>
      <c r="U3" s="133">
        <v>0</v>
      </c>
      <c r="V3" s="133">
        <v>0</v>
      </c>
      <c r="W3" s="133">
        <v>0</v>
      </c>
      <c r="X3" s="133">
        <v>0</v>
      </c>
      <c r="Y3" s="133">
        <v>0</v>
      </c>
      <c r="Z3" s="133">
        <v>0</v>
      </c>
      <c r="AA3" s="133">
        <v>0</v>
      </c>
      <c r="AB3" s="133">
        <v>0</v>
      </c>
      <c r="AC3" s="133">
        <v>0</v>
      </c>
      <c r="AD3" s="203">
        <v>0</v>
      </c>
      <c r="AE3" s="35">
        <f aca="true" t="shared" si="0" ref="AE3:AE13">SUM(R3:AD3)</f>
        <v>0</v>
      </c>
      <c r="AF3" s="155"/>
      <c r="AG3" s="131">
        <f>AE3/AG$16*AG$17</f>
        <v>0</v>
      </c>
      <c r="AH3" s="49"/>
      <c r="AJ3" s="160">
        <f aca="true" t="shared" si="1" ref="AJ3:AJ13">IF(AI3&gt;0,AI3,AE3+AG3+AH3)</f>
        <v>0</v>
      </c>
      <c r="AL3" s="160">
        <v>0</v>
      </c>
    </row>
    <row r="4" spans="1:38" s="1" customFormat="1" ht="12.75">
      <c r="A4" s="180">
        <v>540</v>
      </c>
      <c r="B4" s="180">
        <v>54</v>
      </c>
      <c r="C4" s="145" t="s">
        <v>85</v>
      </c>
      <c r="D4" s="180">
        <v>11126000</v>
      </c>
      <c r="E4" s="180">
        <v>5029000</v>
      </c>
      <c r="F4" s="181">
        <v>540</v>
      </c>
      <c r="G4" s="181">
        <v>54</v>
      </c>
      <c r="H4" s="96" t="s">
        <v>85</v>
      </c>
      <c r="I4" s="181">
        <v>11126000</v>
      </c>
      <c r="J4" s="181">
        <v>5029000</v>
      </c>
      <c r="K4" s="25">
        <f>IF(A4=F4,0,"Fehler")</f>
        <v>0</v>
      </c>
      <c r="L4" s="25">
        <f>IF(B4=G4,0,"Fehler")</f>
        <v>0</v>
      </c>
      <c r="M4" s="25">
        <f>IF(D4=I4,0,"Fehler")</f>
        <v>0</v>
      </c>
      <c r="N4" s="25">
        <f>IF(E4=J4,0,"Fehler")</f>
        <v>0</v>
      </c>
      <c r="O4" s="55" t="s">
        <v>115</v>
      </c>
      <c r="P4" s="191">
        <v>0</v>
      </c>
      <c r="Q4" s="85">
        <v>0</v>
      </c>
      <c r="R4" s="133">
        <v>0</v>
      </c>
      <c r="S4" s="133">
        <v>0</v>
      </c>
      <c r="T4" s="133">
        <v>0</v>
      </c>
      <c r="U4" s="133">
        <v>0</v>
      </c>
      <c r="V4" s="133">
        <v>0</v>
      </c>
      <c r="W4" s="133">
        <v>0</v>
      </c>
      <c r="X4" s="133">
        <v>0</v>
      </c>
      <c r="Y4" s="133">
        <v>0</v>
      </c>
      <c r="Z4" s="133">
        <v>0</v>
      </c>
      <c r="AA4" s="133">
        <v>0</v>
      </c>
      <c r="AB4" s="133">
        <v>0</v>
      </c>
      <c r="AC4" s="133">
        <v>0</v>
      </c>
      <c r="AD4" s="203">
        <v>0</v>
      </c>
      <c r="AE4" s="35">
        <f t="shared" si="0"/>
        <v>0</v>
      </c>
      <c r="AF4" s="155"/>
      <c r="AG4" s="131">
        <f>AE4/AG$16*AG$17</f>
        <v>0</v>
      </c>
      <c r="AH4" s="49"/>
      <c r="AJ4" s="160">
        <f t="shared" si="1"/>
        <v>0</v>
      </c>
      <c r="AL4" s="160">
        <v>0</v>
      </c>
    </row>
    <row r="5" spans="1:38" s="1" customFormat="1" ht="12.75">
      <c r="A5" s="180">
        <v>540</v>
      </c>
      <c r="B5" s="180">
        <v>54</v>
      </c>
      <c r="C5" s="145" t="s">
        <v>85</v>
      </c>
      <c r="D5" s="180">
        <v>11126000</v>
      </c>
      <c r="E5" s="180">
        <v>5041000</v>
      </c>
      <c r="F5" s="181">
        <v>540</v>
      </c>
      <c r="G5" s="181">
        <v>54</v>
      </c>
      <c r="H5" s="96" t="s">
        <v>85</v>
      </c>
      <c r="I5" s="181">
        <v>11126000</v>
      </c>
      <c r="J5" s="181">
        <v>5041000</v>
      </c>
      <c r="K5" s="25">
        <f>IF(A5=F5,0,"Fehler")</f>
        <v>0</v>
      </c>
      <c r="L5" s="25">
        <f>IF(B5=G5,0,"Fehler")</f>
        <v>0</v>
      </c>
      <c r="M5" s="25">
        <f>IF(D5=I5,0,"Fehler")</f>
        <v>0</v>
      </c>
      <c r="N5" s="25">
        <f>IF(E5=J5,0,"Fehler")</f>
        <v>0</v>
      </c>
      <c r="O5" s="55" t="s">
        <v>75</v>
      </c>
      <c r="P5" s="191">
        <v>0</v>
      </c>
      <c r="Q5" s="85">
        <v>0</v>
      </c>
      <c r="R5" s="133">
        <v>0</v>
      </c>
      <c r="S5" s="133">
        <v>0</v>
      </c>
      <c r="T5" s="133">
        <v>0</v>
      </c>
      <c r="U5" s="133">
        <v>0</v>
      </c>
      <c r="V5" s="133">
        <v>0</v>
      </c>
      <c r="W5" s="133">
        <v>0</v>
      </c>
      <c r="X5" s="133">
        <v>0</v>
      </c>
      <c r="Y5" s="133">
        <v>0</v>
      </c>
      <c r="Z5" s="133">
        <v>0</v>
      </c>
      <c r="AA5" s="133">
        <v>0</v>
      </c>
      <c r="AB5" s="133">
        <v>0</v>
      </c>
      <c r="AC5" s="133">
        <v>0</v>
      </c>
      <c r="AD5" s="203">
        <v>0</v>
      </c>
      <c r="AE5" s="35">
        <f t="shared" si="0"/>
        <v>0</v>
      </c>
      <c r="AF5" s="155"/>
      <c r="AG5" s="131">
        <f>AE5/AG$16*AG$17</f>
        <v>0</v>
      </c>
      <c r="AH5" s="49"/>
      <c r="AJ5" s="160">
        <f t="shared" si="1"/>
        <v>0</v>
      </c>
      <c r="AL5" s="160">
        <v>0</v>
      </c>
    </row>
    <row r="6" spans="1:38" s="1" customFormat="1" ht="12.75">
      <c r="A6" s="180">
        <v>540</v>
      </c>
      <c r="B6" s="180">
        <v>54</v>
      </c>
      <c r="C6" s="145" t="s">
        <v>85</v>
      </c>
      <c r="D6" s="180">
        <v>11126000</v>
      </c>
      <c r="E6" s="180">
        <v>5399800</v>
      </c>
      <c r="F6" s="181">
        <v>540</v>
      </c>
      <c r="G6" s="181">
        <v>54</v>
      </c>
      <c r="H6" s="96" t="s">
        <v>85</v>
      </c>
      <c r="I6" s="181">
        <v>11126000</v>
      </c>
      <c r="J6" s="181">
        <v>5399800</v>
      </c>
      <c r="K6" s="25">
        <f aca="true" t="shared" si="2" ref="K6:K13">IF(A6=F6,0,"Fehler")</f>
        <v>0</v>
      </c>
      <c r="L6" s="25">
        <f aca="true" t="shared" si="3" ref="L6:L13">IF(B6=G6,0,"Fehler")</f>
        <v>0</v>
      </c>
      <c r="M6" s="25">
        <f aca="true" t="shared" si="4" ref="M6:M13">IF(D6=I6,0,"Fehler")</f>
        <v>0</v>
      </c>
      <c r="N6" s="25">
        <f aca="true" t="shared" si="5" ref="N6:N13">IF(E6=J6,0,"Fehler")</f>
        <v>0</v>
      </c>
      <c r="O6" s="55" t="s">
        <v>78</v>
      </c>
      <c r="P6" s="191">
        <v>0</v>
      </c>
      <c r="Q6" s="85">
        <v>0</v>
      </c>
      <c r="R6" s="133">
        <v>0</v>
      </c>
      <c r="S6" s="133">
        <v>0</v>
      </c>
      <c r="T6" s="133">
        <v>0</v>
      </c>
      <c r="U6" s="133">
        <v>0</v>
      </c>
      <c r="V6" s="133">
        <v>0</v>
      </c>
      <c r="W6" s="133">
        <v>0</v>
      </c>
      <c r="X6" s="133">
        <v>0</v>
      </c>
      <c r="Y6" s="133">
        <v>0</v>
      </c>
      <c r="Z6" s="133">
        <v>0</v>
      </c>
      <c r="AA6" s="133">
        <v>0</v>
      </c>
      <c r="AB6" s="133">
        <v>0</v>
      </c>
      <c r="AC6" s="133">
        <v>0</v>
      </c>
      <c r="AD6" s="203">
        <v>0</v>
      </c>
      <c r="AE6" s="35">
        <f t="shared" si="0"/>
        <v>0</v>
      </c>
      <c r="AF6" s="155"/>
      <c r="AG6" s="131">
        <f>AE6/AG$16*AG$17</f>
        <v>0</v>
      </c>
      <c r="AH6" s="49"/>
      <c r="AJ6" s="160">
        <f t="shared" si="1"/>
        <v>0</v>
      </c>
      <c r="AL6" s="160">
        <v>0</v>
      </c>
    </row>
    <row r="7" spans="1:38" s="1" customFormat="1" ht="12.75">
      <c r="A7" s="180">
        <v>540</v>
      </c>
      <c r="B7" s="180">
        <v>54</v>
      </c>
      <c r="C7" s="145" t="s">
        <v>85</v>
      </c>
      <c r="D7" s="180">
        <v>11126000</v>
      </c>
      <c r="E7" s="180">
        <v>5399900</v>
      </c>
      <c r="F7" s="181">
        <v>540</v>
      </c>
      <c r="G7" s="181">
        <v>54</v>
      </c>
      <c r="H7" s="96" t="s">
        <v>85</v>
      </c>
      <c r="I7" s="181">
        <v>11126000</v>
      </c>
      <c r="J7" s="181">
        <v>5399900</v>
      </c>
      <c r="K7" s="25">
        <f t="shared" si="2"/>
        <v>0</v>
      </c>
      <c r="L7" s="25">
        <f t="shared" si="3"/>
        <v>0</v>
      </c>
      <c r="M7" s="25">
        <f t="shared" si="4"/>
        <v>0</v>
      </c>
      <c r="N7" s="25">
        <f t="shared" si="5"/>
        <v>0</v>
      </c>
      <c r="O7" s="55" t="s">
        <v>79</v>
      </c>
      <c r="P7" s="191">
        <v>0</v>
      </c>
      <c r="Q7" s="85">
        <v>0</v>
      </c>
      <c r="R7" s="133">
        <v>0</v>
      </c>
      <c r="S7" s="133">
        <v>0</v>
      </c>
      <c r="T7" s="133">
        <v>0</v>
      </c>
      <c r="U7" s="133">
        <v>0</v>
      </c>
      <c r="V7" s="133">
        <v>0</v>
      </c>
      <c r="W7" s="133">
        <v>0</v>
      </c>
      <c r="X7" s="133">
        <v>0</v>
      </c>
      <c r="Y7" s="133">
        <v>0</v>
      </c>
      <c r="Z7" s="133">
        <v>0</v>
      </c>
      <c r="AA7" s="133">
        <v>0</v>
      </c>
      <c r="AB7" s="133">
        <v>0</v>
      </c>
      <c r="AC7" s="133">
        <v>0</v>
      </c>
      <c r="AD7" s="203">
        <v>0</v>
      </c>
      <c r="AE7" s="35">
        <f t="shared" si="0"/>
        <v>0</v>
      </c>
      <c r="AF7" s="155"/>
      <c r="AG7" s="131">
        <f>AE7/AG$16*AG$17</f>
        <v>0</v>
      </c>
      <c r="AH7" s="49"/>
      <c r="AJ7" s="160">
        <f t="shared" si="1"/>
        <v>0</v>
      </c>
      <c r="AL7" s="160">
        <v>0</v>
      </c>
    </row>
    <row r="8" spans="1:38" s="1" customFormat="1" ht="12.75">
      <c r="A8" s="180">
        <v>540</v>
      </c>
      <c r="B8" s="180">
        <v>54</v>
      </c>
      <c r="C8" s="145" t="s">
        <v>85</v>
      </c>
      <c r="D8" s="180">
        <v>11127000</v>
      </c>
      <c r="E8" s="180">
        <v>5011000</v>
      </c>
      <c r="F8" s="181">
        <v>540</v>
      </c>
      <c r="G8" s="181">
        <v>54</v>
      </c>
      <c r="H8" s="96" t="s">
        <v>85</v>
      </c>
      <c r="I8" s="181">
        <v>11127000</v>
      </c>
      <c r="J8" s="181">
        <v>5011000</v>
      </c>
      <c r="K8" s="25">
        <f t="shared" si="2"/>
        <v>0</v>
      </c>
      <c r="L8" s="25">
        <f t="shared" si="3"/>
        <v>0</v>
      </c>
      <c r="M8" s="25">
        <f t="shared" si="4"/>
        <v>0</v>
      </c>
      <c r="N8" s="25">
        <f t="shared" si="5"/>
        <v>0</v>
      </c>
      <c r="O8" s="55" t="s">
        <v>86</v>
      </c>
      <c r="P8" s="191">
        <v>0</v>
      </c>
      <c r="Q8" s="85">
        <v>0</v>
      </c>
      <c r="R8" s="133">
        <v>0</v>
      </c>
      <c r="S8" s="133">
        <v>0</v>
      </c>
      <c r="T8" s="133">
        <v>0</v>
      </c>
      <c r="U8" s="133">
        <v>0</v>
      </c>
      <c r="V8" s="133">
        <v>0</v>
      </c>
      <c r="W8" s="133">
        <v>0</v>
      </c>
      <c r="X8" s="133">
        <v>0</v>
      </c>
      <c r="Y8" s="133">
        <v>0</v>
      </c>
      <c r="Z8" s="133">
        <v>0</v>
      </c>
      <c r="AA8" s="133">
        <v>0</v>
      </c>
      <c r="AB8" s="133">
        <v>0</v>
      </c>
      <c r="AC8" s="133">
        <v>0</v>
      </c>
      <c r="AD8" s="203">
        <v>0</v>
      </c>
      <c r="AE8" s="35">
        <f t="shared" si="0"/>
        <v>0</v>
      </c>
      <c r="AF8" s="155"/>
      <c r="AG8" s="131">
        <f>AE8/AG$16*AG$17</f>
        <v>0</v>
      </c>
      <c r="AH8" s="49"/>
      <c r="AJ8" s="160">
        <f t="shared" si="1"/>
        <v>0</v>
      </c>
      <c r="AL8" s="160">
        <v>0</v>
      </c>
    </row>
    <row r="9" spans="1:38" s="1" customFormat="1" ht="12.75">
      <c r="A9" s="180">
        <v>540</v>
      </c>
      <c r="B9" s="180">
        <v>54</v>
      </c>
      <c r="C9" s="145" t="s">
        <v>85</v>
      </c>
      <c r="D9" s="180">
        <v>11127000</v>
      </c>
      <c r="E9" s="180">
        <v>5025000</v>
      </c>
      <c r="F9" s="181">
        <v>540</v>
      </c>
      <c r="G9" s="181">
        <v>54</v>
      </c>
      <c r="H9" s="96" t="s">
        <v>85</v>
      </c>
      <c r="I9" s="181">
        <v>11127000</v>
      </c>
      <c r="J9" s="181">
        <v>5025000</v>
      </c>
      <c r="K9" s="25">
        <f t="shared" si="2"/>
        <v>0</v>
      </c>
      <c r="L9" s="25">
        <f t="shared" si="3"/>
        <v>0</v>
      </c>
      <c r="M9" s="25">
        <f t="shared" si="4"/>
        <v>0</v>
      </c>
      <c r="N9" s="25">
        <f t="shared" si="5"/>
        <v>0</v>
      </c>
      <c r="O9" s="55" t="s">
        <v>74</v>
      </c>
      <c r="P9" s="191">
        <v>0</v>
      </c>
      <c r="Q9" s="85">
        <v>0</v>
      </c>
      <c r="R9" s="133">
        <v>0</v>
      </c>
      <c r="S9" s="133">
        <v>0</v>
      </c>
      <c r="T9" s="133">
        <v>0</v>
      </c>
      <c r="U9" s="133">
        <v>0</v>
      </c>
      <c r="V9" s="133">
        <v>0</v>
      </c>
      <c r="W9" s="133">
        <v>0</v>
      </c>
      <c r="X9" s="133">
        <v>0</v>
      </c>
      <c r="Y9" s="133">
        <v>0</v>
      </c>
      <c r="Z9" s="133">
        <v>0</v>
      </c>
      <c r="AA9" s="133">
        <v>0</v>
      </c>
      <c r="AB9" s="133">
        <v>0</v>
      </c>
      <c r="AC9" s="133">
        <v>0</v>
      </c>
      <c r="AD9" s="203">
        <v>0</v>
      </c>
      <c r="AE9" s="35">
        <f t="shared" si="0"/>
        <v>0</v>
      </c>
      <c r="AF9" s="155"/>
      <c r="AG9" s="131">
        <f>AE9/AG$16*AG$17</f>
        <v>0</v>
      </c>
      <c r="AH9" s="49"/>
      <c r="AJ9" s="160">
        <f t="shared" si="1"/>
        <v>0</v>
      </c>
      <c r="AL9" s="160">
        <v>0</v>
      </c>
    </row>
    <row r="10" spans="1:38" s="1" customFormat="1" ht="12.75">
      <c r="A10" s="180">
        <v>540</v>
      </c>
      <c r="B10" s="180">
        <v>54</v>
      </c>
      <c r="C10" s="145" t="s">
        <v>85</v>
      </c>
      <c r="D10" s="180">
        <v>11127000</v>
      </c>
      <c r="E10" s="180">
        <v>5029000</v>
      </c>
      <c r="F10" s="181">
        <v>540</v>
      </c>
      <c r="G10" s="181">
        <v>54</v>
      </c>
      <c r="H10" s="96" t="s">
        <v>85</v>
      </c>
      <c r="I10" s="181">
        <v>11127000</v>
      </c>
      <c r="J10" s="181">
        <v>5029000</v>
      </c>
      <c r="K10" s="25">
        <f t="shared" si="2"/>
        <v>0</v>
      </c>
      <c r="L10" s="25">
        <f t="shared" si="3"/>
        <v>0</v>
      </c>
      <c r="M10" s="25">
        <f t="shared" si="4"/>
        <v>0</v>
      </c>
      <c r="N10" s="25">
        <f t="shared" si="5"/>
        <v>0</v>
      </c>
      <c r="O10" s="55" t="s">
        <v>115</v>
      </c>
      <c r="P10" s="191">
        <v>0</v>
      </c>
      <c r="Q10" s="85">
        <v>0</v>
      </c>
      <c r="R10" s="133">
        <v>0</v>
      </c>
      <c r="S10" s="133">
        <v>0</v>
      </c>
      <c r="T10" s="133">
        <v>0</v>
      </c>
      <c r="U10" s="133">
        <v>0</v>
      </c>
      <c r="V10" s="133">
        <v>0</v>
      </c>
      <c r="W10" s="133">
        <v>0</v>
      </c>
      <c r="X10" s="133">
        <v>0</v>
      </c>
      <c r="Y10" s="133">
        <v>0</v>
      </c>
      <c r="Z10" s="133">
        <v>0</v>
      </c>
      <c r="AA10" s="133">
        <v>0</v>
      </c>
      <c r="AB10" s="133">
        <v>0</v>
      </c>
      <c r="AC10" s="133">
        <v>0</v>
      </c>
      <c r="AD10" s="203">
        <v>0</v>
      </c>
      <c r="AE10" s="35">
        <f t="shared" si="0"/>
        <v>0</v>
      </c>
      <c r="AF10" s="155"/>
      <c r="AG10" s="131">
        <f>AE10/AG$16*AG$17</f>
        <v>0</v>
      </c>
      <c r="AH10" s="49"/>
      <c r="AJ10" s="160">
        <f t="shared" si="1"/>
        <v>0</v>
      </c>
      <c r="AL10" s="160">
        <v>0</v>
      </c>
    </row>
    <row r="11" spans="1:38" s="1" customFormat="1" ht="12.75">
      <c r="A11" s="180">
        <v>540</v>
      </c>
      <c r="B11" s="180">
        <v>54</v>
      </c>
      <c r="C11" s="145" t="s">
        <v>85</v>
      </c>
      <c r="D11" s="180">
        <v>11127000</v>
      </c>
      <c r="E11" s="180">
        <v>5041000</v>
      </c>
      <c r="F11" s="181">
        <v>540</v>
      </c>
      <c r="G11" s="181">
        <v>54</v>
      </c>
      <c r="H11" s="96" t="s">
        <v>85</v>
      </c>
      <c r="I11" s="181">
        <v>11127000</v>
      </c>
      <c r="J11" s="181">
        <v>5041000</v>
      </c>
      <c r="K11" s="25">
        <f t="shared" si="2"/>
        <v>0</v>
      </c>
      <c r="L11" s="25">
        <f t="shared" si="3"/>
        <v>0</v>
      </c>
      <c r="M11" s="25">
        <f t="shared" si="4"/>
        <v>0</v>
      </c>
      <c r="N11" s="25">
        <f t="shared" si="5"/>
        <v>0</v>
      </c>
      <c r="O11" s="55" t="s">
        <v>75</v>
      </c>
      <c r="P11" s="191">
        <v>0</v>
      </c>
      <c r="Q11" s="85">
        <v>0</v>
      </c>
      <c r="R11" s="133">
        <v>0</v>
      </c>
      <c r="S11" s="133">
        <v>0</v>
      </c>
      <c r="T11" s="133">
        <v>0</v>
      </c>
      <c r="U11" s="133">
        <v>0</v>
      </c>
      <c r="V11" s="133">
        <v>0</v>
      </c>
      <c r="W11" s="133">
        <v>0</v>
      </c>
      <c r="X11" s="133">
        <v>0</v>
      </c>
      <c r="Y11" s="133">
        <v>0</v>
      </c>
      <c r="Z11" s="133">
        <v>0</v>
      </c>
      <c r="AA11" s="133">
        <v>0</v>
      </c>
      <c r="AB11" s="133">
        <v>0</v>
      </c>
      <c r="AC11" s="133">
        <v>0</v>
      </c>
      <c r="AD11" s="203">
        <v>0</v>
      </c>
      <c r="AE11" s="35">
        <f t="shared" si="0"/>
        <v>0</v>
      </c>
      <c r="AF11" s="155"/>
      <c r="AG11" s="131">
        <f>AE11/AG$16*AG$17</f>
        <v>0</v>
      </c>
      <c r="AH11" s="49"/>
      <c r="AJ11" s="160">
        <f t="shared" si="1"/>
        <v>0</v>
      </c>
      <c r="AL11" s="160">
        <v>0</v>
      </c>
    </row>
    <row r="12" spans="1:38" s="1" customFormat="1" ht="12.75">
      <c r="A12" s="180">
        <v>540</v>
      </c>
      <c r="B12" s="180">
        <v>54</v>
      </c>
      <c r="C12" s="145" t="s">
        <v>85</v>
      </c>
      <c r="D12" s="180">
        <v>11127000</v>
      </c>
      <c r="E12" s="180">
        <v>5399800</v>
      </c>
      <c r="F12" s="181">
        <v>540</v>
      </c>
      <c r="G12" s="181">
        <v>54</v>
      </c>
      <c r="H12" s="96" t="s">
        <v>85</v>
      </c>
      <c r="I12" s="181">
        <v>11127000</v>
      </c>
      <c r="J12" s="181">
        <v>5399800</v>
      </c>
      <c r="K12" s="25">
        <f t="shared" si="2"/>
        <v>0</v>
      </c>
      <c r="L12" s="25">
        <f t="shared" si="3"/>
        <v>0</v>
      </c>
      <c r="M12" s="25">
        <f t="shared" si="4"/>
        <v>0</v>
      </c>
      <c r="N12" s="25">
        <f t="shared" si="5"/>
        <v>0</v>
      </c>
      <c r="O12" s="55" t="s">
        <v>78</v>
      </c>
      <c r="P12" s="191">
        <v>0</v>
      </c>
      <c r="Q12" s="85">
        <v>0</v>
      </c>
      <c r="R12" s="133">
        <v>0</v>
      </c>
      <c r="S12" s="133">
        <v>0</v>
      </c>
      <c r="T12" s="133">
        <v>0</v>
      </c>
      <c r="U12" s="133">
        <v>0</v>
      </c>
      <c r="V12" s="133">
        <v>0</v>
      </c>
      <c r="W12" s="133">
        <v>0</v>
      </c>
      <c r="X12" s="133">
        <v>0</v>
      </c>
      <c r="Y12" s="133">
        <v>0</v>
      </c>
      <c r="Z12" s="133">
        <v>0</v>
      </c>
      <c r="AA12" s="133">
        <v>0</v>
      </c>
      <c r="AB12" s="133">
        <v>0</v>
      </c>
      <c r="AC12" s="133">
        <v>0</v>
      </c>
      <c r="AD12" s="203">
        <v>0</v>
      </c>
      <c r="AE12" s="35">
        <f t="shared" si="0"/>
        <v>0</v>
      </c>
      <c r="AF12" s="155"/>
      <c r="AG12" s="131">
        <f>AE12/AG$16*AG$17</f>
        <v>0</v>
      </c>
      <c r="AH12" s="49"/>
      <c r="AJ12" s="160">
        <f t="shared" si="1"/>
        <v>0</v>
      </c>
      <c r="AL12" s="160">
        <v>0</v>
      </c>
    </row>
    <row r="13" spans="1:38" s="1" customFormat="1" ht="12.75">
      <c r="A13" s="180">
        <v>540</v>
      </c>
      <c r="B13" s="180">
        <v>54</v>
      </c>
      <c r="C13" s="145" t="s">
        <v>85</v>
      </c>
      <c r="D13" s="180">
        <v>11127000</v>
      </c>
      <c r="E13" s="180">
        <v>5399900</v>
      </c>
      <c r="F13" s="181">
        <v>540</v>
      </c>
      <c r="G13" s="181">
        <v>54</v>
      </c>
      <c r="H13" s="96" t="s">
        <v>85</v>
      </c>
      <c r="I13" s="181">
        <v>11127000</v>
      </c>
      <c r="J13" s="181">
        <v>5399900</v>
      </c>
      <c r="K13" s="25">
        <f t="shared" si="2"/>
        <v>0</v>
      </c>
      <c r="L13" s="25">
        <f t="shared" si="3"/>
        <v>0</v>
      </c>
      <c r="M13" s="25">
        <f t="shared" si="4"/>
        <v>0</v>
      </c>
      <c r="N13" s="25">
        <f t="shared" si="5"/>
        <v>0</v>
      </c>
      <c r="O13" s="130" t="s">
        <v>79</v>
      </c>
      <c r="P13" s="192">
        <v>0</v>
      </c>
      <c r="Q13" s="85">
        <v>0</v>
      </c>
      <c r="R13" s="133">
        <v>0</v>
      </c>
      <c r="S13" s="133">
        <v>0</v>
      </c>
      <c r="T13" s="133">
        <v>0</v>
      </c>
      <c r="U13" s="133">
        <v>0</v>
      </c>
      <c r="V13" s="133">
        <v>0</v>
      </c>
      <c r="W13" s="133">
        <v>0</v>
      </c>
      <c r="X13" s="133">
        <v>0</v>
      </c>
      <c r="Y13" s="133">
        <v>0</v>
      </c>
      <c r="Z13" s="133">
        <v>0</v>
      </c>
      <c r="AA13" s="133">
        <v>0</v>
      </c>
      <c r="AB13" s="133">
        <v>0</v>
      </c>
      <c r="AC13" s="133">
        <v>0</v>
      </c>
      <c r="AD13" s="203">
        <v>0</v>
      </c>
      <c r="AE13" s="35">
        <f t="shared" si="0"/>
        <v>0</v>
      </c>
      <c r="AF13" s="155"/>
      <c r="AG13" s="131">
        <f>AE13/AG$16*AG$17</f>
        <v>0</v>
      </c>
      <c r="AH13" s="49"/>
      <c r="AJ13" s="160">
        <f t="shared" si="1"/>
        <v>0</v>
      </c>
      <c r="AL13" s="160">
        <v>0</v>
      </c>
    </row>
    <row r="14" spans="1:32" s="1" customFormat="1" ht="12.75">
      <c r="A14" s="55"/>
      <c r="B14" s="55"/>
      <c r="C14" s="55"/>
      <c r="D14" s="55"/>
      <c r="E14" s="55"/>
      <c r="F14" s="55"/>
      <c r="G14" s="55"/>
      <c r="H14" s="55"/>
      <c r="I14" s="55"/>
      <c r="J14" s="55"/>
      <c r="K14" s="4"/>
      <c r="L14" s="4"/>
      <c r="M14" s="4"/>
      <c r="N14" s="4"/>
      <c r="O14" s="55"/>
      <c r="P14" s="186"/>
      <c r="Q14" s="85"/>
      <c r="R14" s="56"/>
      <c r="S14" s="56"/>
      <c r="T14" s="56"/>
      <c r="U14" s="84"/>
      <c r="V14" s="84"/>
      <c r="W14" s="84"/>
      <c r="X14" s="53"/>
      <c r="Y14" s="84"/>
      <c r="Z14" s="84"/>
      <c r="AA14" s="84"/>
      <c r="AB14" s="84"/>
      <c r="AC14" s="84"/>
      <c r="AD14" s="203"/>
      <c r="AE14" s="35"/>
      <c r="AF14" s="155"/>
    </row>
    <row r="15" spans="6:38" ht="12.75">
      <c r="F15" s="94"/>
      <c r="G15" s="20"/>
      <c r="H15" s="20"/>
      <c r="I15" s="20"/>
      <c r="J15" s="20"/>
      <c r="P15" s="72">
        <f>SUM(P3:P13)</f>
        <v>0</v>
      </c>
      <c r="Q15" s="72">
        <f>SUM(Q3:Q13)</f>
        <v>0</v>
      </c>
      <c r="R15" s="72">
        <f>SUM(R3:R13)</f>
        <v>0</v>
      </c>
      <c r="S15" s="72">
        <f>SUM(S3:S13)</f>
        <v>0</v>
      </c>
      <c r="T15" s="72">
        <f>SUM(T3:T13)</f>
        <v>0</v>
      </c>
      <c r="U15" s="72">
        <f>SUM(U3:U13)</f>
        <v>0</v>
      </c>
      <c r="V15" s="72">
        <f>SUM(V3:V13)</f>
        <v>0</v>
      </c>
      <c r="W15" s="72">
        <f>SUM(W3:W13)</f>
        <v>0</v>
      </c>
      <c r="X15" s="72">
        <f>SUM(X3:X13)</f>
        <v>0</v>
      </c>
      <c r="Y15" s="72">
        <f>SUM(Y3:Y13)</f>
        <v>0</v>
      </c>
      <c r="Z15" s="72">
        <f>SUM(Z3:Z13)</f>
        <v>0</v>
      </c>
      <c r="AA15" s="72">
        <f>SUM(AA3:AA13)</f>
        <v>0</v>
      </c>
      <c r="AB15" s="72">
        <f>SUM(AB3:AB13)</f>
        <v>0</v>
      </c>
      <c r="AC15" s="72">
        <f>SUM(AC3:AC13)</f>
        <v>0</v>
      </c>
      <c r="AD15" s="72">
        <v>0</v>
      </c>
      <c r="AE15" s="72">
        <f>SUM(AE3:AE13)</f>
        <v>0</v>
      </c>
      <c r="AF15" s="156"/>
      <c r="AG15" s="72">
        <f>SUM(AG3:AG13)</f>
        <v>0</v>
      </c>
      <c r="AH15" s="72">
        <f>SUM(AH3:AH13)</f>
        <v>0</v>
      </c>
      <c r="AI15" s="72">
        <f>SUM(AI3:AI13)</f>
        <v>0</v>
      </c>
      <c r="AJ15" s="72">
        <f>SUM(AJ3:AJ13)</f>
        <v>0</v>
      </c>
      <c r="AL15" s="72">
        <f>SUM(AL3:AL13)</f>
        <v>0</v>
      </c>
    </row>
    <row r="16" spans="33:34" ht="12.75">
      <c r="AG16" s="175">
        <v>12</v>
      </c>
      <c r="AH16" s="13" t="s">
        <v>108</v>
      </c>
    </row>
    <row r="17" spans="17:34" ht="12.75"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157"/>
      <c r="AG17" s="175">
        <v>0</v>
      </c>
      <c r="AH17" s="13" t="s">
        <v>109</v>
      </c>
    </row>
    <row r="18" spans="4:32" ht="12.75">
      <c r="D18" s="55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157"/>
    </row>
    <row r="19" ht="12.75">
      <c r="D19" s="55"/>
    </row>
    <row r="20" ht="12.75">
      <c r="D20" s="55"/>
    </row>
    <row r="21" ht="12.75">
      <c r="D21" s="55"/>
    </row>
    <row r="22" ht="12.75">
      <c r="D22" s="55"/>
    </row>
    <row r="23" spans="4:34" ht="12.75">
      <c r="D23" s="55"/>
      <c r="AG23" s="200"/>
      <c r="AH23" s="201"/>
    </row>
    <row r="24" ht="12.75">
      <c r="D24" s="55"/>
    </row>
    <row r="25" ht="12.75">
      <c r="D25" s="55"/>
    </row>
    <row r="26" ht="12.75">
      <c r="D26" s="55"/>
    </row>
    <row r="27" ht="12.75">
      <c r="D27" s="55"/>
    </row>
    <row r="28" ht="12.75">
      <c r="D28" s="55"/>
    </row>
    <row r="29" ht="12.75">
      <c r="D29" s="55"/>
    </row>
    <row r="30" ht="12.75">
      <c r="D30" s="55"/>
    </row>
    <row r="31" ht="12.75">
      <c r="D31" s="55"/>
    </row>
    <row r="32" ht="12.75">
      <c r="D32" s="55"/>
    </row>
    <row r="33" ht="12.75">
      <c r="D33" s="55"/>
    </row>
    <row r="34" ht="12.75">
      <c r="D34" s="55"/>
    </row>
    <row r="35" ht="12.75">
      <c r="D35" s="55"/>
    </row>
    <row r="36" ht="12.75">
      <c r="D36" s="55"/>
    </row>
    <row r="37" ht="12.75">
      <c r="D37" s="55"/>
    </row>
    <row r="38" ht="12.75">
      <c r="D38" s="55"/>
    </row>
    <row r="39" ht="12.75">
      <c r="D39" s="55"/>
    </row>
    <row r="40" ht="12.75">
      <c r="D40" s="55"/>
    </row>
    <row r="41" ht="12.75">
      <c r="D41" s="55"/>
    </row>
    <row r="42" ht="12.75">
      <c r="D42" s="55"/>
    </row>
    <row r="43" ht="12.75">
      <c r="D43" s="55"/>
    </row>
    <row r="44" ht="12.75">
      <c r="D44" s="55"/>
    </row>
    <row r="45" ht="12.75">
      <c r="D45" s="55"/>
    </row>
    <row r="46" ht="12.75">
      <c r="D46" s="55"/>
    </row>
    <row r="47" ht="12.75">
      <c r="D47" s="55"/>
    </row>
    <row r="48" ht="12.75">
      <c r="D48" s="55"/>
    </row>
    <row r="49" ht="12.75">
      <c r="D49" s="55"/>
    </row>
    <row r="50" ht="12.75">
      <c r="D50" s="55"/>
    </row>
    <row r="51" ht="12.75">
      <c r="D51" s="55"/>
    </row>
    <row r="52" ht="12.75">
      <c r="D52" s="55"/>
    </row>
    <row r="53" ht="12.75">
      <c r="D53" s="55"/>
    </row>
    <row r="54" ht="12.75">
      <c r="D54" s="55"/>
    </row>
    <row r="55" ht="12.75">
      <c r="D55" s="55"/>
    </row>
    <row r="56" ht="12.75">
      <c r="D56" s="55"/>
    </row>
    <row r="57" ht="12.75">
      <c r="D57" s="55"/>
    </row>
    <row r="58" ht="12.75">
      <c r="D58" s="55"/>
    </row>
    <row r="59" ht="12.75">
      <c r="D59" s="55"/>
    </row>
    <row r="60" ht="12.75">
      <c r="D60" s="55"/>
    </row>
    <row r="61" ht="12.75">
      <c r="D61" s="55"/>
    </row>
    <row r="62" ht="12.75">
      <c r="D62" s="55"/>
    </row>
    <row r="63" ht="12.75">
      <c r="D63" s="55"/>
    </row>
    <row r="64" ht="12.75">
      <c r="D64" s="55"/>
    </row>
    <row r="65" ht="12.75">
      <c r="D65" s="55"/>
    </row>
    <row r="66" ht="12.75">
      <c r="D66" s="55"/>
    </row>
    <row r="67" ht="12.75">
      <c r="D67" s="55"/>
    </row>
    <row r="68" ht="12.75">
      <c r="D68" s="55"/>
    </row>
    <row r="69" ht="12.75">
      <c r="D69" s="55"/>
    </row>
    <row r="70" ht="12.75">
      <c r="D70" s="55"/>
    </row>
    <row r="71" ht="12.75">
      <c r="D71" s="55"/>
    </row>
    <row r="72" ht="12.75">
      <c r="D72" s="55"/>
    </row>
    <row r="73" ht="12.75">
      <c r="D73" s="55"/>
    </row>
    <row r="74" ht="12.75">
      <c r="D74" s="55"/>
    </row>
    <row r="75" ht="12.75">
      <c r="D75" s="55"/>
    </row>
    <row r="76" ht="12.75">
      <c r="D76" s="55"/>
    </row>
    <row r="77" ht="12.75">
      <c r="D77" s="55"/>
    </row>
    <row r="78" ht="12.75">
      <c r="D78" s="55"/>
    </row>
    <row r="79" ht="12.75">
      <c r="D79" s="55"/>
    </row>
    <row r="80" ht="12.75">
      <c r="D80" s="55"/>
    </row>
    <row r="81" ht="12.75">
      <c r="D81" s="55"/>
    </row>
    <row r="82" ht="12.75">
      <c r="D82" s="55"/>
    </row>
    <row r="83" ht="12.75">
      <c r="D83" s="55"/>
    </row>
    <row r="84" ht="12.75">
      <c r="D84" s="55"/>
    </row>
    <row r="85" ht="12.75">
      <c r="D85" s="55"/>
    </row>
    <row r="86" ht="12.75">
      <c r="D86" s="55"/>
    </row>
    <row r="87" ht="12.75">
      <c r="D87" s="55"/>
    </row>
    <row r="88" ht="12.75">
      <c r="D88" s="55"/>
    </row>
    <row r="89" ht="12.75">
      <c r="D89" s="55"/>
    </row>
    <row r="90" ht="12.75">
      <c r="D90" s="55"/>
    </row>
    <row r="91" ht="12.75">
      <c r="D91" s="55"/>
    </row>
    <row r="92" ht="12.75">
      <c r="D92" s="55"/>
    </row>
    <row r="93" ht="12.75">
      <c r="D93" s="55"/>
    </row>
    <row r="94" ht="12.75">
      <c r="D94" s="55"/>
    </row>
    <row r="95" ht="12.75">
      <c r="D95" s="55"/>
    </row>
    <row r="96" ht="12.75">
      <c r="D96" s="55"/>
    </row>
    <row r="97" ht="12.75">
      <c r="D97" s="55"/>
    </row>
    <row r="98" ht="12.75">
      <c r="D98" s="55"/>
    </row>
    <row r="99" ht="12.75">
      <c r="D99" s="55"/>
    </row>
    <row r="100" ht="12.75">
      <c r="D100" s="55"/>
    </row>
    <row r="101" ht="12.75">
      <c r="D101" s="55"/>
    </row>
    <row r="102" ht="12.75">
      <c r="D102" s="55"/>
    </row>
    <row r="103" ht="12.75">
      <c r="D103" s="55"/>
    </row>
    <row r="104" ht="12.75">
      <c r="D104" s="55"/>
    </row>
    <row r="105" ht="12.75">
      <c r="D105" s="55"/>
    </row>
    <row r="106" ht="12.75">
      <c r="D106" s="55"/>
    </row>
    <row r="107" ht="12.75">
      <c r="D107" s="55"/>
    </row>
    <row r="108" ht="12.75">
      <c r="D108" s="55"/>
    </row>
    <row r="109" ht="12.75">
      <c r="D109" s="55"/>
    </row>
    <row r="110" ht="12.75">
      <c r="D110" s="55"/>
    </row>
    <row r="111" ht="12.75">
      <c r="D111" s="55"/>
    </row>
    <row r="112" ht="12.75">
      <c r="D112" s="55"/>
    </row>
    <row r="113" ht="12.75">
      <c r="D113" s="55"/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Samland</dc:creator>
  <cp:keywords/>
  <dc:description/>
  <cp:lastModifiedBy>Scharenberg, Frank</cp:lastModifiedBy>
  <cp:lastPrinted>2012-06-14T14:27:15Z</cp:lastPrinted>
  <dcterms:created xsi:type="dcterms:W3CDTF">1999-11-15T13:10:54Z</dcterms:created>
  <dcterms:modified xsi:type="dcterms:W3CDTF">2013-05-13T11:51:18Z</dcterms:modified>
  <cp:category/>
  <cp:version/>
  <cp:contentType/>
  <cp:contentStatus/>
</cp:coreProperties>
</file>